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88" activeTab="1"/>
  </bookViews>
  <sheets>
    <sheet name="mellékletek 1" sheetId="1" r:id="rId1"/>
    <sheet name="Mellékletek 2" sheetId="2" r:id="rId2"/>
    <sheet name="Vagyonkimutatás 2021.év" sheetId="3" r:id="rId3"/>
    <sheet name="peszk.vált,pmaradv." sheetId="4" r:id="rId4"/>
  </sheets>
  <externalReferences>
    <externalReference r:id="rId7"/>
    <externalReference r:id="rId8"/>
  </externalReferences>
  <definedNames>
    <definedName name="_4._sz._sor_részletezése">#REF!</definedName>
    <definedName name="_4._sz._sor_részletezése_1">"#REF!"</definedName>
    <definedName name="_xlnm.Print_Area_1">#REF!</definedName>
    <definedName name="_xlnm.Print_Area" localSheetId="0">'mellékletek 1'!$A$1:$F$89</definedName>
  </definedNames>
  <calcPr fullCalcOnLoad="1"/>
</workbook>
</file>

<file path=xl/sharedStrings.xml><?xml version="1.0" encoding="utf-8"?>
<sst xmlns="http://schemas.openxmlformats.org/spreadsheetml/2006/main" count="469" uniqueCount="204">
  <si>
    <t>Megnevezés</t>
  </si>
  <si>
    <t>1.</t>
  </si>
  <si>
    <t>2.</t>
  </si>
  <si>
    <t>3.</t>
  </si>
  <si>
    <t>4.</t>
  </si>
  <si>
    <t>5.</t>
  </si>
  <si>
    <t>Felújítások</t>
  </si>
  <si>
    <t>I.</t>
  </si>
  <si>
    <t>Személyi juttatások</t>
  </si>
  <si>
    <t>Dologi kiadások</t>
  </si>
  <si>
    <t>Ellátottak pénzbeli juttatásai</t>
  </si>
  <si>
    <t>Közhatalmi bevételek</t>
  </si>
  <si>
    <t>Működési célú átvett pénzeszköz</t>
  </si>
  <si>
    <t>II.</t>
  </si>
  <si>
    <t>Felhalmozási célú átvett pénzeszköz</t>
  </si>
  <si>
    <t>Egyéb felhalmozási kiadások</t>
  </si>
  <si>
    <t>III.</t>
  </si>
  <si>
    <t>IV.</t>
  </si>
  <si>
    <t>Elő-irányzat csoport</t>
  </si>
  <si>
    <t xml:space="preserve">1. melléklet </t>
  </si>
  <si>
    <t>kiemelt előirányzat</t>
  </si>
  <si>
    <t>Bevételek mindösszesen</t>
  </si>
  <si>
    <t>Kiadások mindösszesen</t>
  </si>
  <si>
    <t xml:space="preserve">4. melléklet </t>
  </si>
  <si>
    <t xml:space="preserve">5. melléklet </t>
  </si>
  <si>
    <t>Működési célú támogatások államháztartáson belülről</t>
  </si>
  <si>
    <t>Felhalmozási célú támogatások államháztartáson belülről</t>
  </si>
  <si>
    <t>Felhalmozási bevétel (tárgyi eszk.értékes.,püi.befektetés)</t>
  </si>
  <si>
    <t>Működési költségvetési egyenleg</t>
  </si>
  <si>
    <t>Felhalmozási költségvetési egyenleg</t>
  </si>
  <si>
    <t>Költségvetési egyenleg</t>
  </si>
  <si>
    <t>Beruházások</t>
  </si>
  <si>
    <t>Működési hiány belső finanszírozása (pénzmaradvány ig.v.)</t>
  </si>
  <si>
    <t>Felhalmozási hiány belső finanszírozása (pénzm.ig.v.)</t>
  </si>
  <si>
    <t>Költségvetési hiány belső finanszírozása</t>
  </si>
  <si>
    <t>Működési egyenleg</t>
  </si>
  <si>
    <t>Felhalmozási egyenleg</t>
  </si>
  <si>
    <t>MŰKÖDÉSI KÖLTSÉGVETÉSI BEVÉTELEK</t>
  </si>
  <si>
    <t>- ebből helyi önkormányzatok működésének általános támogatása</t>
  </si>
  <si>
    <t>- egyéb működési célú támogatások államháztartáson belülről</t>
  </si>
  <si>
    <t xml:space="preserve">2. </t>
  </si>
  <si>
    <t>FELHALMOZÁSI KÖLTSÉGVETÉSI BEVÉTELEK</t>
  </si>
  <si>
    <t>Munkaadókat terhelő járulékok és szociális hozzájárulási adó</t>
  </si>
  <si>
    <t>Egyéb működési célú kiadások (tartalékkal együtt)</t>
  </si>
  <si>
    <t>MŰKÖDÉSI KÖLTSÉGVETÉSI KIADÁSOK</t>
  </si>
  <si>
    <t>FELHALMOZÁSI KÖLTSÉGVETÉSI KIADÁSOK</t>
  </si>
  <si>
    <t>MŰKÖDÉSI FINANSZÍROZÁSI BEVÉTELEK</t>
  </si>
  <si>
    <t>FELHALMOZÁSI FINANSZÍROZÁSI BEVÉTELEK</t>
  </si>
  <si>
    <t>MŰKÖDÉSI FINANSZÍROZÁSI KIADÁSOK</t>
  </si>
  <si>
    <t>- ebből működési célú pénzmaradvány igénybevétel</t>
  </si>
  <si>
    <t>- ebből felhalmozási célú pénzmaradvány igénybevétel</t>
  </si>
  <si>
    <t xml:space="preserve">6. melléklet </t>
  </si>
  <si>
    <t>Működési bevétel</t>
  </si>
  <si>
    <t>- ebből egyéb működési célú támogatások államháztartáson belülről</t>
  </si>
  <si>
    <t xml:space="preserve">3. melléklet </t>
  </si>
  <si>
    <t>Pénzeszközök változása és pénzmaradvány kimutatás</t>
  </si>
  <si>
    <t>Pénzeszközök változása</t>
  </si>
  <si>
    <t>Bevételek</t>
  </si>
  <si>
    <t>Kiadások</t>
  </si>
  <si>
    <t>Sajátos elszámolások tárgyévi forgalma</t>
  </si>
  <si>
    <t>Pénzmaradvány kimutatás</t>
  </si>
  <si>
    <t>Alaptevékenység bevételei</t>
  </si>
  <si>
    <t>Alaptevékenység kiadásai</t>
  </si>
  <si>
    <t>Finanszírozási bevételek</t>
  </si>
  <si>
    <t>Finanszírozási kiadások</t>
  </si>
  <si>
    <t>Alaptevékenység maradványa</t>
  </si>
  <si>
    <t>ESZKÖZÖK</t>
  </si>
  <si>
    <t>Forgalom-képtelen törzsvagyon</t>
  </si>
  <si>
    <t>Nemzetgaz-dasági szemp. kiemelt jelentőségű törzsvagyon</t>
  </si>
  <si>
    <t>Korlátozottan forgalomké-pes vagyon</t>
  </si>
  <si>
    <t>Üzleti vagyon</t>
  </si>
  <si>
    <t>Bruttó értéke</t>
  </si>
  <si>
    <t>A/I.</t>
  </si>
  <si>
    <t>Immateriális javak</t>
  </si>
  <si>
    <t>A/II/1.</t>
  </si>
  <si>
    <t>Ingatlanok és kapcsolódó vagyoni értékű jogok</t>
  </si>
  <si>
    <t>A/II/2.</t>
  </si>
  <si>
    <t>Gépek, berendezések, felszerelések, járművek</t>
  </si>
  <si>
    <t>A/II/3.</t>
  </si>
  <si>
    <t>Tenyészállatok</t>
  </si>
  <si>
    <t>A/II/4.</t>
  </si>
  <si>
    <t>Beruházások, felújítások</t>
  </si>
  <si>
    <t>A/II/5.</t>
  </si>
  <si>
    <t>Tárgyi eszközök értékhelyesbítése</t>
  </si>
  <si>
    <t>A/II.</t>
  </si>
  <si>
    <t xml:space="preserve">Tárgyi eszközök  </t>
  </si>
  <si>
    <t>A/III/1.</t>
  </si>
  <si>
    <t>Tartós részesedések</t>
  </si>
  <si>
    <t>A/III/2.</t>
  </si>
  <si>
    <t>Tartós hitelviszonyt megtestesítő értékpapírok</t>
  </si>
  <si>
    <t>A/III/3.</t>
  </si>
  <si>
    <t>Befektetett pénzügyi eszközök értékhelyesbítése</t>
  </si>
  <si>
    <t>A/III.</t>
  </si>
  <si>
    <t xml:space="preserve">Befektetett pénzügyi eszközök  </t>
  </si>
  <si>
    <t>A/IV.</t>
  </si>
  <si>
    <t>Koncesszióba, vagyonkezelésbe adott eszközök</t>
  </si>
  <si>
    <t>A)</t>
  </si>
  <si>
    <t>NEMZETI VAGYONBA TARTOZÓ BEFEKTETETT ESZKÖZÖK</t>
  </si>
  <si>
    <t>B/I.</t>
  </si>
  <si>
    <t>Készletek</t>
  </si>
  <si>
    <t>B/II.</t>
  </si>
  <si>
    <t>Értékpapírok</t>
  </si>
  <si>
    <t>B)</t>
  </si>
  <si>
    <t>NEMZETI VAGYONBA TARTOZÓ FORGÓESZKÖZÖK</t>
  </si>
  <si>
    <t>C/I.</t>
  </si>
  <si>
    <t>Hosszú lejáratú betétek</t>
  </si>
  <si>
    <t>C/II.</t>
  </si>
  <si>
    <t>Pénztárak, csekkek, betétkönyvek</t>
  </si>
  <si>
    <t>C/III.</t>
  </si>
  <si>
    <t>Forintszámlák</t>
  </si>
  <si>
    <t>C/IV.</t>
  </si>
  <si>
    <t>Devizaszámlák</t>
  </si>
  <si>
    <t>C/V.</t>
  </si>
  <si>
    <t>Idegen pénzeszközök</t>
  </si>
  <si>
    <t>C)</t>
  </si>
  <si>
    <t>PÉNZESZKÖZÖK</t>
  </si>
  <si>
    <t>D/I.</t>
  </si>
  <si>
    <t>Költségvetési évben esedékes követelések</t>
  </si>
  <si>
    <t>D/II.</t>
  </si>
  <si>
    <t>Költségvetési évet követően esedékes követelések</t>
  </si>
  <si>
    <t>D/III.</t>
  </si>
  <si>
    <t>Követelés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</si>
  <si>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</si>
  <si>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</si>
  <si>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</si>
  <si>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</si>
  <si>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</si>
  <si>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</si>
  <si>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</si>
  <si>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A könyvviteli mérlegben értékkel szereplő források:</t>
  </si>
  <si>
    <t>FORRÁSOK</t>
  </si>
  <si>
    <t>Állományi érték</t>
  </si>
  <si>
    <t xml:space="preserve">G/I. </t>
  </si>
  <si>
    <t>Nemzeti vagyon induláskori értéke</t>
  </si>
  <si>
    <t>G/II.</t>
  </si>
  <si>
    <t>Nemzeti vagyon változásai</t>
  </si>
  <si>
    <t>G/III.</t>
  </si>
  <si>
    <t>Egyéb eszközök induláskori értéke és változásai</t>
  </si>
  <si>
    <t>G/IV.</t>
  </si>
  <si>
    <t>Felhalmozott eredmény</t>
  </si>
  <si>
    <t>G/V.</t>
  </si>
  <si>
    <t>Eszközök értékhelyesbítésének forrása</t>
  </si>
  <si>
    <t>G/VI.</t>
  </si>
  <si>
    <t>Mérleg szerinti eredmény</t>
  </si>
  <si>
    <t>G)</t>
  </si>
  <si>
    <t>SAJÁT TŐKE</t>
  </si>
  <si>
    <t>H/I.</t>
  </si>
  <si>
    <t>Költségvetési évben esedékes kötelezettségek</t>
  </si>
  <si>
    <t>H/II.</t>
  </si>
  <si>
    <t>Költségvetési évet követően esedékes kötelezettségek</t>
  </si>
  <si>
    <t xml:space="preserve">H/III. </t>
  </si>
  <si>
    <t>Kötelezettség jellegű sajátos elszámolások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</si>
  <si>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</si>
  <si>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</si>
  <si>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</si>
  <si>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</si>
  <si>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</si>
  <si>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</si>
  <si>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</si>
  <si>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</si>
  <si>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 ÖSSZESEN</t>
  </si>
  <si>
    <t>Egyéb, mérlegben nem szereplő, nyilvántartott eszköz és kötelezettség állomány:</t>
  </si>
  <si>
    <t>01</t>
  </si>
  <si>
    <t>Befektetett eszközök</t>
  </si>
  <si>
    <t>011</t>
  </si>
  <si>
    <t>Államháztartáson belüli vagyonkezelésbe adott eszközök</t>
  </si>
  <si>
    <t>012</t>
  </si>
  <si>
    <t>Bérbe vett befektetett eszközök</t>
  </si>
  <si>
    <t>013</t>
  </si>
  <si>
    <t>Letétbe, bizományba, üzemeltetésre átvett befektetett eszközök</t>
  </si>
  <si>
    <t>014</t>
  </si>
  <si>
    <t>PPP konstrukcióban használt befektetett eszközök</t>
  </si>
  <si>
    <t xml:space="preserve">02 </t>
  </si>
  <si>
    <t>021</t>
  </si>
  <si>
    <t>Bérbe vett készletek</t>
  </si>
  <si>
    <t>022</t>
  </si>
  <si>
    <t>Letétbe, bizmányba átvett készletek</t>
  </si>
  <si>
    <t>023</t>
  </si>
  <si>
    <t>Intervenciós készletek</t>
  </si>
  <si>
    <t>03</t>
  </si>
  <si>
    <t>Függő és biztos jövőbeni követelések</t>
  </si>
  <si>
    <t>04</t>
  </si>
  <si>
    <t>Függő kötelezettségek</t>
  </si>
  <si>
    <t>Módosított előirányzat</t>
  </si>
  <si>
    <t>Teljesítés</t>
  </si>
  <si>
    <t>Teljesítés %</t>
  </si>
  <si>
    <t>Eszközök nettó értéke</t>
  </si>
  <si>
    <t>Használatban lévő 0-ra leírt eszközök bruttó értéke</t>
  </si>
  <si>
    <t xml:space="preserve">2. melléklet </t>
  </si>
  <si>
    <t>7. melléklet</t>
  </si>
  <si>
    <t>8.melléklet</t>
  </si>
  <si>
    <t>Baranya Megyei Német Önkormányzat</t>
  </si>
  <si>
    <t>forint</t>
  </si>
  <si>
    <t>Baranya Megyei Német Önkormányzat 2021. évi költségvetési mérlegének teljesítése</t>
  </si>
  <si>
    <t>2021. évi eredeti előirányzat</t>
  </si>
  <si>
    <t>Baranya Megyei Német Önkormányzat 2021. évi működési mérlegének teljesítése</t>
  </si>
  <si>
    <t>Baranya Megyei Német Önkormányzat 2021. évi felhalmozási mérlegének teljesítése</t>
  </si>
  <si>
    <t>Baranya Megyei Német Önkormányzat törvényben előírt kötelező feladatainak 2021. évi teljesítése</t>
  </si>
  <si>
    <t>Baranya Megyei Német Önkormányzat önként vállalt feladatainak 2021. évi teljesítése</t>
  </si>
  <si>
    <t>Baranya Megyei Német Önkormányzat állami (államigazgatási) feladatainak 2021. évi teljesítése</t>
  </si>
  <si>
    <t>Baranya Megyei Német Önkormányzat 2021. évi vagyonkimutatása</t>
  </si>
  <si>
    <t>2021. év</t>
  </si>
  <si>
    <t>Nyitó pénzkészlet 2021.01.01-jén</t>
  </si>
  <si>
    <t>Záró pénzkészlet 2021.12.31-én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</si>
</sst>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00\ _F_t_-;\-* #,##0.000\ _F_t_-;_-* &quot;-&quot;??\ _F_t_-;_-@_-"/>
    <numFmt numFmtId="172" formatCode="#,##0_ ;\-#,##0\ "/>
    <numFmt numFmtId="173" formatCode="[$-40E]yyyy\.\ mmmm\ d\."/>
    <numFmt numFmtId="174" formatCode="0.0"/>
    <numFmt numFmtId="175" formatCode="0.000"/>
    <numFmt numFmtId="176" formatCode="0.0%"/>
    <numFmt numFmtId="177" formatCode="[$-40E]yyyy\.\ mmmm\ d\.\,\ dddd"/>
  </numFmts>
  <fonts count="5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 CE"/>
      <family val="0"/>
    </font>
    <font>
      <sz val="10"/>
      <name val="MS Sans Serif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7" fontId="7" fillId="0" borderId="0" xfId="40" applyNumberFormat="1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67" fontId="8" fillId="0" borderId="11" xfId="4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3" fontId="8" fillId="0" borderId="15" xfId="40" applyNumberFormat="1" applyFont="1" applyBorder="1" applyAlignment="1">
      <alignment horizontal="center"/>
    </xf>
    <xf numFmtId="3" fontId="7" fillId="0" borderId="15" xfId="40" applyNumberFormat="1" applyFont="1" applyBorder="1" applyAlignment="1">
      <alignment horizontal="center"/>
    </xf>
    <xf numFmtId="3" fontId="7" fillId="0" borderId="16" xfId="40" applyNumberFormat="1" applyFont="1" applyBorder="1" applyAlignment="1">
      <alignment horizontal="center"/>
    </xf>
    <xf numFmtId="3" fontId="8" fillId="0" borderId="17" xfId="40" applyNumberFormat="1" applyFont="1" applyBorder="1" applyAlignment="1">
      <alignment horizontal="center"/>
    </xf>
    <xf numFmtId="3" fontId="8" fillId="0" borderId="11" xfId="4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40" applyNumberFormat="1" applyFont="1" applyBorder="1" applyAlignment="1">
      <alignment horizontal="center"/>
    </xf>
    <xf numFmtId="3" fontId="8" fillId="0" borderId="0" xfId="40" applyNumberFormat="1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167" fontId="8" fillId="0" borderId="20" xfId="40" applyNumberFormat="1" applyFont="1" applyBorder="1" applyAlignment="1">
      <alignment horizontal="center" vertical="center" wrapText="1"/>
    </xf>
    <xf numFmtId="3" fontId="8" fillId="0" borderId="21" xfId="40" applyNumberFormat="1" applyFont="1" applyBorder="1" applyAlignment="1">
      <alignment horizontal="center"/>
    </xf>
    <xf numFmtId="3" fontId="7" fillId="0" borderId="21" xfId="40" applyNumberFormat="1" applyFont="1" applyBorder="1" applyAlignment="1">
      <alignment horizontal="center"/>
    </xf>
    <xf numFmtId="3" fontId="7" fillId="0" borderId="22" xfId="40" applyNumberFormat="1" applyFont="1" applyBorder="1" applyAlignment="1">
      <alignment horizontal="center"/>
    </xf>
    <xf numFmtId="3" fontId="8" fillId="0" borderId="23" xfId="4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 quotePrefix="1">
      <alignment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 quotePrefix="1">
      <alignment wrapText="1"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20" xfId="4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7" fillId="0" borderId="25" xfId="0" applyFont="1" applyBorder="1" applyAlignment="1">
      <alignment/>
    </xf>
    <xf numFmtId="167" fontId="8" fillId="0" borderId="28" xfId="4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7" fontId="7" fillId="0" borderId="0" xfId="40" applyNumberFormat="1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8" fillId="0" borderId="21" xfId="40" applyNumberFormat="1" applyFont="1" applyBorder="1" applyAlignment="1">
      <alignment horizontal="center" vertical="center"/>
    </xf>
    <xf numFmtId="3" fontId="8" fillId="0" borderId="15" xfId="4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5" xfId="0" applyFont="1" applyBorder="1" applyAlignment="1" quotePrefix="1">
      <alignment vertical="center"/>
    </xf>
    <xf numFmtId="3" fontId="7" fillId="0" borderId="21" xfId="40" applyNumberFormat="1" applyFont="1" applyBorder="1" applyAlignment="1">
      <alignment horizontal="center" vertical="center"/>
    </xf>
    <xf numFmtId="3" fontId="7" fillId="0" borderId="15" xfId="40" applyNumberFormat="1" applyFont="1" applyBorder="1" applyAlignment="1">
      <alignment horizontal="center" vertical="center"/>
    </xf>
    <xf numFmtId="3" fontId="7" fillId="0" borderId="22" xfId="40" applyNumberFormat="1" applyFont="1" applyBorder="1" applyAlignment="1">
      <alignment horizontal="center" vertical="center"/>
    </xf>
    <xf numFmtId="3" fontId="7" fillId="0" borderId="16" xfId="4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 quotePrefix="1">
      <alignment vertical="center" wrapText="1"/>
    </xf>
    <xf numFmtId="0" fontId="7" fillId="0" borderId="13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3" fontId="8" fillId="0" borderId="23" xfId="40" applyNumberFormat="1" applyFont="1" applyBorder="1" applyAlignment="1">
      <alignment horizontal="center" vertical="center"/>
    </xf>
    <xf numFmtId="3" fontId="8" fillId="0" borderId="17" xfId="4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" fontId="8" fillId="0" borderId="18" xfId="4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0" xfId="40" applyNumberFormat="1" applyFont="1" applyBorder="1" applyAlignment="1">
      <alignment horizontal="center" vertical="center"/>
    </xf>
    <xf numFmtId="3" fontId="8" fillId="0" borderId="11" xfId="4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4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" fontId="11" fillId="0" borderId="20" xfId="4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1" fontId="11" fillId="0" borderId="21" xfId="4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" fontId="11" fillId="0" borderId="23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3" fontId="8" fillId="0" borderId="32" xfId="4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3" fontId="8" fillId="0" borderId="22" xfId="40" applyNumberFormat="1" applyFont="1" applyBorder="1" applyAlignment="1">
      <alignment horizontal="center" vertical="center"/>
    </xf>
    <xf numFmtId="3" fontId="8" fillId="0" borderId="16" xfId="4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" fontId="11" fillId="0" borderId="23" xfId="40" applyNumberFormat="1" applyFont="1" applyBorder="1" applyAlignment="1">
      <alignment horizontal="center" vertical="center"/>
    </xf>
    <xf numFmtId="1" fontId="11" fillId="0" borderId="17" xfId="4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11" fillId="0" borderId="0" xfId="40" applyNumberFormat="1" applyFont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 quotePrefix="1">
      <alignment vertical="center"/>
    </xf>
    <xf numFmtId="3" fontId="7" fillId="0" borderId="11" xfId="4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3" fontId="11" fillId="0" borderId="11" xfId="40" applyNumberFormat="1" applyFont="1" applyBorder="1" applyAlignment="1">
      <alignment horizontal="center" vertical="center"/>
    </xf>
    <xf numFmtId="3" fontId="11" fillId="0" borderId="15" xfId="4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165" fontId="7" fillId="0" borderId="0" xfId="40" applyFont="1" applyAlignment="1">
      <alignment horizontal="right"/>
    </xf>
    <xf numFmtId="0" fontId="35" fillId="0" borderId="0" xfId="65">
      <alignment/>
      <protection/>
    </xf>
    <xf numFmtId="0" fontId="13" fillId="0" borderId="0" xfId="65" applyFont="1">
      <alignment/>
      <protection/>
    </xf>
    <xf numFmtId="0" fontId="35" fillId="0" borderId="0" xfId="65">
      <alignment/>
      <protection/>
    </xf>
    <xf numFmtId="0" fontId="0" fillId="0" borderId="0" xfId="65" applyFont="1">
      <alignment/>
      <protection/>
    </xf>
    <xf numFmtId="0" fontId="48" fillId="0" borderId="0" xfId="65" applyFont="1">
      <alignment/>
      <protection/>
    </xf>
    <xf numFmtId="0" fontId="0" fillId="0" borderId="0" xfId="65" applyFont="1" applyAlignment="1">
      <alignment wrapText="1"/>
      <protection/>
    </xf>
    <xf numFmtId="0" fontId="35" fillId="0" borderId="0" xfId="65">
      <alignment/>
      <protection/>
    </xf>
    <xf numFmtId="0" fontId="35" fillId="0" borderId="0" xfId="65">
      <alignment/>
      <protection/>
    </xf>
    <xf numFmtId="0" fontId="35" fillId="0" borderId="0" xfId="65">
      <alignment/>
      <protection/>
    </xf>
    <xf numFmtId="0" fontId="16" fillId="0" borderId="0" xfId="74" applyFont="1">
      <alignment/>
      <protection/>
    </xf>
    <xf numFmtId="0" fontId="16" fillId="0" borderId="0" xfId="74" applyFont="1" applyAlignment="1">
      <alignment horizontal="center"/>
      <protection/>
    </xf>
    <xf numFmtId="0" fontId="3" fillId="0" borderId="34" xfId="65" applyFont="1" applyBorder="1" applyAlignment="1">
      <alignment horizontal="center" vertical="center"/>
      <protection/>
    </xf>
    <xf numFmtId="0" fontId="3" fillId="0" borderId="35" xfId="65" applyFont="1" applyBorder="1" applyAlignment="1">
      <alignment horizontal="center" vertical="center"/>
      <protection/>
    </xf>
    <xf numFmtId="0" fontId="3" fillId="0" borderId="35" xfId="65" applyFont="1" applyBorder="1" applyAlignment="1">
      <alignment horizontal="center" vertical="center" wrapText="1"/>
      <protection/>
    </xf>
    <xf numFmtId="0" fontId="3" fillId="0" borderId="38" xfId="65" applyFont="1" applyBorder="1" applyAlignment="1">
      <alignment horizontal="center" vertical="center"/>
      <protection/>
    </xf>
    <xf numFmtId="0" fontId="3" fillId="0" borderId="39" xfId="65" applyFont="1" applyBorder="1" applyAlignment="1">
      <alignment horizontal="center" vertical="center"/>
      <protection/>
    </xf>
    <xf numFmtId="0" fontId="2" fillId="0" borderId="30" xfId="65" applyFont="1" applyBorder="1">
      <alignment/>
      <protection/>
    </xf>
    <xf numFmtId="0" fontId="2" fillId="0" borderId="31" xfId="65" applyFont="1" applyBorder="1">
      <alignment/>
      <protection/>
    </xf>
    <xf numFmtId="0" fontId="52" fillId="0" borderId="31" xfId="65" applyFont="1" applyBorder="1" applyAlignment="1">
      <alignment wrapText="1"/>
      <protection/>
    </xf>
    <xf numFmtId="0" fontId="52" fillId="0" borderId="31" xfId="65" applyFont="1" applyBorder="1">
      <alignment/>
      <protection/>
    </xf>
    <xf numFmtId="0" fontId="52" fillId="0" borderId="15" xfId="65" applyFont="1" applyBorder="1">
      <alignment/>
      <protection/>
    </xf>
    <xf numFmtId="0" fontId="2" fillId="0" borderId="31" xfId="65" applyFont="1" applyBorder="1" applyAlignment="1">
      <alignment wrapText="1"/>
      <protection/>
    </xf>
    <xf numFmtId="0" fontId="52" fillId="0" borderId="15" xfId="65" applyFont="1" applyBorder="1" applyAlignment="1">
      <alignment wrapText="1"/>
      <protection/>
    </xf>
    <xf numFmtId="0" fontId="3" fillId="0" borderId="30" xfId="65" applyFont="1" applyBorder="1">
      <alignment/>
      <protection/>
    </xf>
    <xf numFmtId="0" fontId="3" fillId="0" borderId="31" xfId="65" applyFont="1" applyBorder="1" applyAlignment="1">
      <alignment wrapText="1"/>
      <protection/>
    </xf>
    <xf numFmtId="0" fontId="3" fillId="0" borderId="15" xfId="65" applyFont="1" applyBorder="1" applyAlignment="1">
      <alignment wrapText="1"/>
      <protection/>
    </xf>
    <xf numFmtId="0" fontId="3" fillId="0" borderId="31" xfId="65" applyFont="1" applyBorder="1">
      <alignment/>
      <protection/>
    </xf>
    <xf numFmtId="0" fontId="3" fillId="0" borderId="15" xfId="65" applyFont="1" applyBorder="1">
      <alignment/>
      <protection/>
    </xf>
    <xf numFmtId="0" fontId="3" fillId="0" borderId="36" xfId="65" applyFont="1" applyBorder="1">
      <alignment/>
      <protection/>
    </xf>
    <xf numFmtId="0" fontId="3" fillId="0" borderId="37" xfId="65" applyFont="1" applyBorder="1" applyAlignment="1">
      <alignment horizontal="left" vertical="center" wrapText="1"/>
      <protection/>
    </xf>
    <xf numFmtId="0" fontId="3" fillId="0" borderId="37" xfId="65" applyFont="1" applyBorder="1" applyAlignment="1">
      <alignment wrapText="1"/>
      <protection/>
    </xf>
    <xf numFmtId="0" fontId="3" fillId="0" borderId="37" xfId="65" applyFont="1" applyBorder="1">
      <alignment/>
      <protection/>
    </xf>
    <xf numFmtId="0" fontId="3" fillId="0" borderId="17" xfId="65" applyFont="1" applyBorder="1">
      <alignment/>
      <protection/>
    </xf>
    <xf numFmtId="0" fontId="53" fillId="0" borderId="0" xfId="65" applyFont="1">
      <alignment/>
      <protection/>
    </xf>
    <xf numFmtId="0" fontId="53" fillId="0" borderId="0" xfId="65" applyFont="1" applyAlignment="1">
      <alignment wrapText="1"/>
      <protection/>
    </xf>
    <xf numFmtId="0" fontId="3" fillId="0" borderId="34" xfId="65" applyFont="1" applyBorder="1">
      <alignment/>
      <protection/>
    </xf>
    <xf numFmtId="0" fontId="3" fillId="0" borderId="11" xfId="65" applyFont="1" applyBorder="1" applyAlignment="1">
      <alignment wrapText="1"/>
      <protection/>
    </xf>
    <xf numFmtId="0" fontId="53" fillId="0" borderId="15" xfId="65" applyFont="1" applyBorder="1" applyAlignment="1">
      <alignment wrapText="1"/>
      <protection/>
    </xf>
    <xf numFmtId="0" fontId="3" fillId="0" borderId="17" xfId="65" applyFont="1" applyBorder="1" applyAlignment="1">
      <alignment wrapText="1"/>
      <protection/>
    </xf>
    <xf numFmtId="49" fontId="53" fillId="0" borderId="0" xfId="65" applyNumberFormat="1" applyFont="1">
      <alignment/>
      <protection/>
    </xf>
    <xf numFmtId="0" fontId="2" fillId="0" borderId="0" xfId="65" applyFont="1">
      <alignment/>
      <protection/>
    </xf>
    <xf numFmtId="49" fontId="53" fillId="0" borderId="34" xfId="65" applyNumberFormat="1" applyFont="1" applyBorder="1">
      <alignment/>
      <protection/>
    </xf>
    <xf numFmtId="0" fontId="2" fillId="0" borderId="35" xfId="65" applyFont="1" applyBorder="1">
      <alignment/>
      <protection/>
    </xf>
    <xf numFmtId="0" fontId="2" fillId="0" borderId="11" xfId="65" applyFont="1" applyBorder="1" applyAlignment="1">
      <alignment wrapText="1"/>
      <protection/>
    </xf>
    <xf numFmtId="49" fontId="2" fillId="0" borderId="30" xfId="65" applyNumberFormat="1" applyFont="1" applyBorder="1">
      <alignment/>
      <protection/>
    </xf>
    <xf numFmtId="49" fontId="2" fillId="0" borderId="36" xfId="65" applyNumberFormat="1" applyFont="1" applyBorder="1">
      <alignment/>
      <protection/>
    </xf>
    <xf numFmtId="0" fontId="2" fillId="0" borderId="37" xfId="65" applyFont="1" applyBorder="1" applyAlignment="1">
      <alignment wrapText="1"/>
      <protection/>
    </xf>
    <xf numFmtId="0" fontId="53" fillId="0" borderId="17" xfId="65" applyFont="1" applyBorder="1" applyAlignment="1">
      <alignment wrapText="1"/>
      <protection/>
    </xf>
    <xf numFmtId="9" fontId="8" fillId="0" borderId="15" xfId="40" applyNumberFormat="1" applyFont="1" applyBorder="1" applyAlignment="1">
      <alignment horizontal="center" vertical="center"/>
    </xf>
    <xf numFmtId="9" fontId="7" fillId="0" borderId="15" xfId="40" applyNumberFormat="1" applyFont="1" applyBorder="1" applyAlignment="1">
      <alignment horizontal="center" vertical="center"/>
    </xf>
    <xf numFmtId="0" fontId="3" fillId="0" borderId="40" xfId="65" applyFont="1" applyBorder="1" applyAlignment="1">
      <alignment horizontal="center" vertical="center" wrapText="1"/>
      <protection/>
    </xf>
    <xf numFmtId="0" fontId="52" fillId="0" borderId="41" xfId="65" applyFont="1" applyBorder="1">
      <alignment/>
      <protection/>
    </xf>
    <xf numFmtId="0" fontId="3" fillId="0" borderId="41" xfId="65" applyFont="1" applyBorder="1" applyAlignment="1">
      <alignment wrapText="1"/>
      <protection/>
    </xf>
    <xf numFmtId="0" fontId="3" fillId="0" borderId="41" xfId="65" applyFont="1" applyBorder="1">
      <alignment/>
      <protection/>
    </xf>
    <xf numFmtId="9" fontId="7" fillId="0" borderId="16" xfId="40" applyNumberFormat="1" applyFont="1" applyBorder="1" applyAlignment="1">
      <alignment horizontal="center" vertical="center"/>
    </xf>
    <xf numFmtId="9" fontId="8" fillId="0" borderId="17" xfId="4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9" fontId="8" fillId="0" borderId="27" xfId="40" applyNumberFormat="1" applyFont="1" applyBorder="1" applyAlignment="1">
      <alignment horizontal="center" vertical="center"/>
    </xf>
    <xf numFmtId="10" fontId="8" fillId="0" borderId="11" xfId="4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vertical="center"/>
    </xf>
    <xf numFmtId="167" fontId="8" fillId="0" borderId="24" xfId="40" applyNumberFormat="1" applyFont="1" applyBorder="1" applyAlignment="1">
      <alignment horizontal="center" vertical="center" wrapText="1"/>
    </xf>
    <xf numFmtId="9" fontId="8" fillId="0" borderId="25" xfId="40" applyNumberFormat="1" applyFont="1" applyBorder="1" applyAlignment="1">
      <alignment horizontal="center" vertical="center"/>
    </xf>
    <xf numFmtId="9" fontId="7" fillId="0" borderId="25" xfId="40" applyNumberFormat="1" applyFont="1" applyBorder="1" applyAlignment="1">
      <alignment horizontal="center" vertical="center"/>
    </xf>
    <xf numFmtId="9" fontId="8" fillId="0" borderId="24" xfId="40" applyNumberFormat="1" applyFont="1" applyBorder="1" applyAlignment="1">
      <alignment horizontal="center" vertical="center"/>
    </xf>
    <xf numFmtId="9" fontId="7" fillId="0" borderId="24" xfId="40" applyNumberFormat="1" applyFont="1" applyBorder="1" applyAlignment="1">
      <alignment horizontal="center" vertical="center"/>
    </xf>
    <xf numFmtId="9" fontId="11" fillId="0" borderId="27" xfId="40" applyNumberFormat="1" applyFont="1" applyBorder="1" applyAlignment="1">
      <alignment horizontal="center" vertical="center"/>
    </xf>
    <xf numFmtId="0" fontId="2" fillId="0" borderId="15" xfId="65" applyFont="1" applyBorder="1" applyAlignment="1">
      <alignment wrapText="1"/>
      <protection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62" applyFont="1" applyAlignment="1">
      <alignment horizontal="center" vertical="center" wrapText="1"/>
      <protection/>
    </xf>
    <xf numFmtId="0" fontId="3" fillId="0" borderId="0" xfId="65" applyFont="1" applyAlignment="1">
      <alignment horizontal="center" wrapText="1"/>
      <protection/>
    </xf>
    <xf numFmtId="0" fontId="3" fillId="0" borderId="0" xfId="73" applyFont="1" applyAlignment="1">
      <alignment horizontal="right"/>
      <protection/>
    </xf>
    <xf numFmtId="0" fontId="16" fillId="0" borderId="0" xfId="74" applyFont="1" applyAlignment="1">
      <alignment horizontal="center" vertical="center"/>
      <protection/>
    </xf>
    <xf numFmtId="0" fontId="3" fillId="0" borderId="0" xfId="65" applyFont="1" applyAlignment="1">
      <alignment horizontal="center"/>
      <protection/>
    </xf>
    <xf numFmtId="0" fontId="3" fillId="0" borderId="35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41" xfId="65" applyFont="1" applyBorder="1" applyAlignment="1">
      <alignment horizontal="center" vertical="center" wrapText="1"/>
      <protection/>
    </xf>
    <xf numFmtId="0" fontId="3" fillId="0" borderId="42" xfId="65" applyFont="1" applyBorder="1" applyAlignment="1">
      <alignment horizontal="center" vertical="center" wrapText="1"/>
      <protection/>
    </xf>
    <xf numFmtId="0" fontId="3" fillId="0" borderId="43" xfId="65" applyFont="1" applyBorder="1" applyAlignment="1">
      <alignment horizontal="center" vertical="center" wrapText="1"/>
      <protection/>
    </xf>
    <xf numFmtId="0" fontId="35" fillId="0" borderId="0" xfId="65" applyAlignment="1">
      <alignment horizontal="right"/>
      <protection/>
    </xf>
    <xf numFmtId="0" fontId="48" fillId="0" borderId="0" xfId="65" applyFont="1" applyAlignment="1">
      <alignment horizontal="center"/>
      <protection/>
    </xf>
    <xf numFmtId="0" fontId="13" fillId="0" borderId="0" xfId="65" applyFont="1" applyAlignment="1">
      <alignment horizontal="center"/>
      <protection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2 2" xfId="44"/>
    <cellStyle name="Ezres 3" xfId="45"/>
    <cellStyle name="Ezres 3 2" xfId="46"/>
    <cellStyle name="Ezres 4" xfId="47"/>
    <cellStyle name="Figyelmeztetés" xfId="48"/>
    <cellStyle name="Hyperlink" xfId="49"/>
    <cellStyle name="Hivatkozott cella" xfId="50"/>
    <cellStyle name="Jegyzet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ál 2" xfId="62"/>
    <cellStyle name="Normál 2 2" xfId="63"/>
    <cellStyle name="Normál 2_mellékletek 2012. évi zárás.auditált" xfId="64"/>
    <cellStyle name="Normál 3" xfId="65"/>
    <cellStyle name="Normál 3 2" xfId="66"/>
    <cellStyle name="Normál 4" xfId="67"/>
    <cellStyle name="Normál 4 2" xfId="68"/>
    <cellStyle name="Normál 5" xfId="69"/>
    <cellStyle name="Normál 6" xfId="70"/>
    <cellStyle name="Normál 7" xfId="71"/>
    <cellStyle name="Normál 8" xfId="72"/>
    <cellStyle name="Normál_ktgvetés_mell0203_vég 2" xfId="73"/>
    <cellStyle name="Normál_mellékletek 2012. évi zárás.auditált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  <cellStyle name="Százalék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zab&#243;%20Enik&#337;\V.%20ker&#252;let\2012.%20&#233;v\2011.%20&#233;vi%20z&#225;r&#225;s\K&#233;sz%20anyagok\V.%20ker&#252;let%20mell&#233;kletek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000\z&#225;rsz&#225;mad&#225;s\beszamolo12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"/>
      <sheetName val="M "/>
      <sheetName val="PFJ"/>
      <sheetName val="PMK "/>
      <sheetName val="PFE"/>
      <sheetName val="MFM"/>
      <sheetName val="VK Eszközök"/>
      <sheetName val="VK Forrás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gyonm"/>
      <sheetName val="vagyonkimutatás"/>
      <sheetName val="2a,b,c"/>
      <sheetName val="2d"/>
      <sheetName val="létsz"/>
      <sheetName val="kvimérleg"/>
      <sheetName val="műkmérleg"/>
      <sheetName val="felhmérleg"/>
      <sheetName val="kiadrészletes"/>
      <sheetName val="egyéb műk."/>
      <sheetName val="felhcélok"/>
      <sheetName val="tarteu"/>
      <sheetName val="kvkapcs"/>
      <sheetName val="pm"/>
      <sheetName val="mérleg"/>
      <sheetName val="pfj"/>
      <sheetName val="pmk"/>
      <sheetName val="pf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view="pageBreakPreview" zoomScaleSheetLayoutView="100" zoomScalePageLayoutView="0" workbookViewId="0" topLeftCell="A70">
      <selection activeCell="H28" sqref="H28"/>
    </sheetView>
  </sheetViews>
  <sheetFormatPr defaultColWidth="9.140625" defaultRowHeight="12.75"/>
  <cols>
    <col min="1" max="1" width="7.00390625" style="39" customWidth="1"/>
    <col min="2" max="2" width="52.140625" style="39" customWidth="1"/>
    <col min="3" max="4" width="10.7109375" style="39" customWidth="1"/>
    <col min="5" max="5" width="12.28125" style="39" customWidth="1"/>
    <col min="6" max="6" width="12.00390625" style="39" customWidth="1"/>
    <col min="7" max="7" width="8.8515625" style="39" customWidth="1"/>
    <col min="8" max="8" width="9.57421875" style="39" bestFit="1" customWidth="1"/>
    <col min="9" max="9" width="7.8515625" style="39" bestFit="1" customWidth="1"/>
    <col min="10" max="10" width="9.57421875" style="39" bestFit="1" customWidth="1"/>
    <col min="11" max="16384" width="8.8515625" style="39" customWidth="1"/>
  </cols>
  <sheetData>
    <row r="1" spans="2:6" ht="15">
      <c r="B1" s="48"/>
      <c r="D1" s="48"/>
      <c r="F1" s="49" t="s">
        <v>19</v>
      </c>
    </row>
    <row r="2" spans="1:6" ht="15">
      <c r="A2" s="178" t="s">
        <v>193</v>
      </c>
      <c r="B2" s="178"/>
      <c r="C2" s="178"/>
      <c r="D2" s="178"/>
      <c r="E2" s="178"/>
      <c r="F2" s="178"/>
    </row>
    <row r="3" spans="1:6" ht="15.75" thickBot="1">
      <c r="A3" s="48"/>
      <c r="B3" s="48"/>
      <c r="D3" s="48"/>
      <c r="F3" s="50" t="s">
        <v>192</v>
      </c>
    </row>
    <row r="4" spans="1:6" ht="33.75">
      <c r="A4" s="4" t="s">
        <v>18</v>
      </c>
      <c r="B4" s="27" t="s">
        <v>20</v>
      </c>
      <c r="C4" s="22" t="s">
        <v>194</v>
      </c>
      <c r="D4" s="5" t="s">
        <v>183</v>
      </c>
      <c r="E4" s="5" t="s">
        <v>184</v>
      </c>
      <c r="F4" s="5" t="s">
        <v>185</v>
      </c>
    </row>
    <row r="5" spans="1:6" ht="15">
      <c r="A5" s="51" t="s">
        <v>7</v>
      </c>
      <c r="B5" s="52" t="s">
        <v>37</v>
      </c>
      <c r="C5" s="53">
        <f>+C6+C9+C10+C11</f>
        <v>2080000</v>
      </c>
      <c r="D5" s="54">
        <f>+D6+D9+D10+D11</f>
        <v>2091086</v>
      </c>
      <c r="E5" s="54">
        <f>+E6+E9+E10+E11</f>
        <v>2091086</v>
      </c>
      <c r="F5" s="158">
        <f>+E5/D5</f>
        <v>1</v>
      </c>
    </row>
    <row r="6" spans="1:6" ht="15">
      <c r="A6" s="55" t="s">
        <v>1</v>
      </c>
      <c r="B6" s="56" t="s">
        <v>25</v>
      </c>
      <c r="C6" s="53">
        <f>SUM(C7:C8)</f>
        <v>2080000</v>
      </c>
      <c r="D6" s="54">
        <f>SUM(D7:D8)</f>
        <v>2091084</v>
      </c>
      <c r="E6" s="54">
        <f>SUM(E7:E8)</f>
        <v>2091084</v>
      </c>
      <c r="F6" s="158">
        <f>+E6/D6</f>
        <v>1</v>
      </c>
    </row>
    <row r="7" spans="1:6" ht="15">
      <c r="A7" s="55"/>
      <c r="B7" s="56" t="s">
        <v>38</v>
      </c>
      <c r="C7" s="57">
        <v>2080000</v>
      </c>
      <c r="D7" s="58">
        <f>3340584-1249500</f>
        <v>2091084</v>
      </c>
      <c r="E7" s="58">
        <v>2091084</v>
      </c>
      <c r="F7" s="159">
        <f>+E7/D7</f>
        <v>1</v>
      </c>
    </row>
    <row r="8" spans="1:6" ht="15">
      <c r="A8" s="55"/>
      <c r="B8" s="56" t="s">
        <v>53</v>
      </c>
      <c r="C8" s="57"/>
      <c r="D8" s="58"/>
      <c r="E8" s="58"/>
      <c r="F8" s="159"/>
    </row>
    <row r="9" spans="1:6" ht="15">
      <c r="A9" s="55" t="s">
        <v>40</v>
      </c>
      <c r="B9" s="52" t="s">
        <v>11</v>
      </c>
      <c r="C9" s="53"/>
      <c r="D9" s="54"/>
      <c r="E9" s="54"/>
      <c r="F9" s="159"/>
    </row>
    <row r="10" spans="1:6" ht="15">
      <c r="A10" s="55" t="s">
        <v>3</v>
      </c>
      <c r="B10" s="52" t="s">
        <v>52</v>
      </c>
      <c r="C10" s="57"/>
      <c r="D10" s="58">
        <v>2</v>
      </c>
      <c r="E10" s="58">
        <v>2</v>
      </c>
      <c r="F10" s="159">
        <f>+E10/D10</f>
        <v>1</v>
      </c>
    </row>
    <row r="11" spans="1:6" ht="15">
      <c r="A11" s="55" t="s">
        <v>4</v>
      </c>
      <c r="B11" s="52" t="s">
        <v>12</v>
      </c>
      <c r="C11" s="57"/>
      <c r="D11" s="58"/>
      <c r="F11" s="159"/>
    </row>
    <row r="12" spans="1:6" ht="15.75" customHeight="1">
      <c r="A12" s="51" t="s">
        <v>13</v>
      </c>
      <c r="B12" s="56" t="s">
        <v>41</v>
      </c>
      <c r="C12" s="59">
        <f>C13+C14+C15</f>
        <v>0</v>
      </c>
      <c r="D12" s="59">
        <f>D13+D14+D15</f>
        <v>3249500</v>
      </c>
      <c r="E12" s="59">
        <f>E13+E14+E15</f>
        <v>3249500</v>
      </c>
      <c r="F12" s="159">
        <f>+E12/D12</f>
        <v>1</v>
      </c>
    </row>
    <row r="13" spans="1:6" ht="16.5" customHeight="1">
      <c r="A13" s="55" t="s">
        <v>1</v>
      </c>
      <c r="B13" s="56" t="s">
        <v>26</v>
      </c>
      <c r="C13" s="53"/>
      <c r="D13" s="58">
        <v>1249500</v>
      </c>
      <c r="E13" s="58">
        <v>1249500</v>
      </c>
      <c r="F13" s="159"/>
    </row>
    <row r="14" spans="1:6" ht="16.5" customHeight="1">
      <c r="A14" s="55" t="s">
        <v>2</v>
      </c>
      <c r="B14" s="52" t="s">
        <v>27</v>
      </c>
      <c r="C14" s="57"/>
      <c r="D14" s="58"/>
      <c r="E14" s="58"/>
      <c r="F14" s="158"/>
    </row>
    <row r="15" spans="1:6" ht="15">
      <c r="A15" s="55" t="s">
        <v>3</v>
      </c>
      <c r="B15" s="52" t="s">
        <v>14</v>
      </c>
      <c r="C15" s="57"/>
      <c r="D15" s="58">
        <v>2000000</v>
      </c>
      <c r="E15" s="58">
        <v>2000000</v>
      </c>
      <c r="F15" s="158">
        <f aca="true" t="shared" si="0" ref="F15:F20">+E15/D15</f>
        <v>1</v>
      </c>
    </row>
    <row r="16" spans="1:6" ht="15">
      <c r="A16" s="51" t="s">
        <v>16</v>
      </c>
      <c r="B16" s="52" t="s">
        <v>46</v>
      </c>
      <c r="C16" s="58">
        <f>C17</f>
        <v>1009822</v>
      </c>
      <c r="D16" s="58">
        <f>D17</f>
        <v>1009822</v>
      </c>
      <c r="E16" s="58">
        <f>E17</f>
        <v>1009822</v>
      </c>
      <c r="F16" s="159">
        <f t="shared" si="0"/>
        <v>1</v>
      </c>
    </row>
    <row r="17" spans="1:6" ht="15">
      <c r="A17" s="51"/>
      <c r="B17" s="56" t="s">
        <v>49</v>
      </c>
      <c r="C17" s="58">
        <v>1009822</v>
      </c>
      <c r="D17" s="58">
        <v>1009822</v>
      </c>
      <c r="E17" s="58">
        <v>1009822</v>
      </c>
      <c r="F17" s="159">
        <f t="shared" si="0"/>
        <v>1</v>
      </c>
    </row>
    <row r="18" spans="1:6" ht="15">
      <c r="A18" s="51" t="s">
        <v>17</v>
      </c>
      <c r="B18" s="61" t="s">
        <v>47</v>
      </c>
      <c r="C18" s="58">
        <f>C19</f>
        <v>1500000</v>
      </c>
      <c r="D18" s="58">
        <f>D19</f>
        <v>1500000</v>
      </c>
      <c r="E18" s="58">
        <f>E19</f>
        <v>1500000</v>
      </c>
      <c r="F18" s="159">
        <f t="shared" si="0"/>
        <v>1</v>
      </c>
    </row>
    <row r="19" spans="1:6" ht="15">
      <c r="A19" s="62"/>
      <c r="B19" s="63" t="s">
        <v>50</v>
      </c>
      <c r="C19" s="59">
        <v>1500000</v>
      </c>
      <c r="D19" s="59">
        <v>1500000</v>
      </c>
      <c r="E19" s="59">
        <v>1500000</v>
      </c>
      <c r="F19" s="159">
        <f t="shared" si="0"/>
        <v>1</v>
      </c>
    </row>
    <row r="20" spans="1:6" ht="15.75" thickBot="1">
      <c r="A20" s="64"/>
      <c r="B20" s="65" t="s">
        <v>21</v>
      </c>
      <c r="C20" s="66">
        <f>+C5+C12+C16+C18</f>
        <v>4589822</v>
      </c>
      <c r="D20" s="67">
        <f>+D5+D12+D16+D18</f>
        <v>7850408</v>
      </c>
      <c r="E20" s="67">
        <f>+E5+E12+E16+E18</f>
        <v>7850408</v>
      </c>
      <c r="F20" s="167">
        <f t="shared" si="0"/>
        <v>1</v>
      </c>
    </row>
    <row r="21" spans="1:3" ht="15.75" thickBot="1">
      <c r="A21" s="68"/>
      <c r="B21" s="69"/>
      <c r="C21" s="70"/>
    </row>
    <row r="22" spans="1:6" ht="15">
      <c r="A22" s="71" t="s">
        <v>7</v>
      </c>
      <c r="B22" s="72" t="s">
        <v>44</v>
      </c>
      <c r="C22" s="73">
        <f>SUM(C23:C27)</f>
        <v>3089822</v>
      </c>
      <c r="D22" s="74">
        <f>SUM(D23:D27)</f>
        <v>3100908</v>
      </c>
      <c r="E22" s="74">
        <f>SUM(E23:E27)</f>
        <v>1289131</v>
      </c>
      <c r="F22" s="74">
        <f>+E22/D22</f>
        <v>0.41572694191507775</v>
      </c>
    </row>
    <row r="23" spans="1:6" ht="15">
      <c r="A23" s="55" t="s">
        <v>1</v>
      </c>
      <c r="B23" s="52" t="s">
        <v>8</v>
      </c>
      <c r="C23" s="57">
        <v>0</v>
      </c>
      <c r="D23" s="58">
        <v>207000</v>
      </c>
      <c r="E23" s="58">
        <v>207000</v>
      </c>
      <c r="F23" s="58">
        <v>0</v>
      </c>
    </row>
    <row r="24" spans="1:6" ht="15">
      <c r="A24" s="55" t="s">
        <v>2</v>
      </c>
      <c r="B24" s="52" t="s">
        <v>42</v>
      </c>
      <c r="C24" s="57">
        <v>0</v>
      </c>
      <c r="D24" s="58">
        <v>0</v>
      </c>
      <c r="E24" s="58">
        <v>0</v>
      </c>
      <c r="F24" s="58"/>
    </row>
    <row r="25" spans="1:6" ht="18" customHeight="1">
      <c r="A25" s="55" t="s">
        <v>3</v>
      </c>
      <c r="B25" s="52" t="s">
        <v>9</v>
      </c>
      <c r="C25" s="57">
        <v>589822</v>
      </c>
      <c r="D25" s="58">
        <v>943408</v>
      </c>
      <c r="E25" s="58">
        <v>342131</v>
      </c>
      <c r="F25" s="58">
        <f>+E25/D25</f>
        <v>0.36265433407391073</v>
      </c>
    </row>
    <row r="26" spans="1:6" ht="17.25" customHeight="1">
      <c r="A26" s="55" t="s">
        <v>4</v>
      </c>
      <c r="B26" s="52" t="s">
        <v>10</v>
      </c>
      <c r="C26" s="57"/>
      <c r="D26" s="58"/>
      <c r="E26" s="58"/>
      <c r="F26" s="58"/>
    </row>
    <row r="27" spans="1:6" ht="17.25" customHeight="1">
      <c r="A27" s="55" t="s">
        <v>5</v>
      </c>
      <c r="B27" s="52" t="s">
        <v>43</v>
      </c>
      <c r="C27" s="57">
        <v>2500000</v>
      </c>
      <c r="D27" s="58">
        <v>1950500</v>
      </c>
      <c r="E27" s="58">
        <v>740000</v>
      </c>
      <c r="F27" s="58">
        <f>+E27/D27</f>
        <v>0.37938990002563444</v>
      </c>
    </row>
    <row r="28" spans="1:6" ht="18.75" customHeight="1">
      <c r="A28" s="51" t="s">
        <v>13</v>
      </c>
      <c r="B28" s="56" t="s">
        <v>45</v>
      </c>
      <c r="C28" s="57">
        <f>SUM(C29:C31)</f>
        <v>1500000</v>
      </c>
      <c r="D28" s="58">
        <f>SUM(D29:D31)</f>
        <v>4749500</v>
      </c>
      <c r="E28" s="58">
        <f>SUM(E29:E31)</f>
        <v>3727550</v>
      </c>
      <c r="F28" s="58">
        <f>+E28/D28</f>
        <v>0.7848299821033793</v>
      </c>
    </row>
    <row r="29" spans="1:6" ht="15">
      <c r="A29" s="55" t="s">
        <v>1</v>
      </c>
      <c r="B29" s="75" t="s">
        <v>31</v>
      </c>
      <c r="C29" s="57"/>
      <c r="D29" s="58"/>
      <c r="E29" s="58"/>
      <c r="F29" s="58"/>
    </row>
    <row r="30" spans="1:6" ht="15">
      <c r="A30" s="55" t="s">
        <v>2</v>
      </c>
      <c r="B30" s="52" t="s">
        <v>6</v>
      </c>
      <c r="C30" s="57"/>
      <c r="D30" s="58"/>
      <c r="E30" s="58"/>
      <c r="F30" s="58"/>
    </row>
    <row r="31" spans="1:6" ht="15">
      <c r="A31" s="55" t="s">
        <v>3</v>
      </c>
      <c r="B31" s="52" t="s">
        <v>15</v>
      </c>
      <c r="C31" s="57">
        <v>1500000</v>
      </c>
      <c r="D31" s="58">
        <v>4749500</v>
      </c>
      <c r="E31" s="58">
        <v>3727550</v>
      </c>
      <c r="F31" s="58">
        <f>+E31/D31</f>
        <v>0.7848299821033793</v>
      </c>
    </row>
    <row r="32" spans="1:6" ht="15">
      <c r="A32" s="51" t="s">
        <v>16</v>
      </c>
      <c r="B32" s="52" t="s">
        <v>48</v>
      </c>
      <c r="C32" s="57"/>
      <c r="D32" s="58"/>
      <c r="E32" s="58"/>
      <c r="F32" s="58"/>
    </row>
    <row r="33" spans="1:6" ht="15">
      <c r="A33" s="51" t="s">
        <v>17</v>
      </c>
      <c r="B33" s="61" t="s">
        <v>45</v>
      </c>
      <c r="C33" s="57"/>
      <c r="D33" s="58"/>
      <c r="E33" s="58"/>
      <c r="F33" s="58"/>
    </row>
    <row r="34" spans="1:6" ht="15.75" thickBot="1">
      <c r="A34" s="64"/>
      <c r="B34" s="65" t="s">
        <v>22</v>
      </c>
      <c r="C34" s="66">
        <f>+C22+C28+C32+C33</f>
        <v>4589822</v>
      </c>
      <c r="D34" s="67">
        <f>+D22+D28+D32+D33</f>
        <v>7850408</v>
      </c>
      <c r="E34" s="67">
        <f>+E22+E28+E32+E33</f>
        <v>5016681</v>
      </c>
      <c r="F34" s="67">
        <f>+E34/D34</f>
        <v>0.6390344298028842</v>
      </c>
    </row>
    <row r="35" spans="1:3" ht="15.75" thickBot="1">
      <c r="A35" s="48"/>
      <c r="B35" s="76"/>
      <c r="C35" s="77"/>
    </row>
    <row r="36" spans="1:6" ht="15">
      <c r="A36" s="78"/>
      <c r="B36" s="79" t="s">
        <v>28</v>
      </c>
      <c r="C36" s="80">
        <f>+C5-C22</f>
        <v>-1009822</v>
      </c>
      <c r="D36" s="106">
        <f>+D5-D22</f>
        <v>-1009822</v>
      </c>
      <c r="E36" s="106">
        <f>+E5-E22</f>
        <v>801955</v>
      </c>
      <c r="F36" s="106"/>
    </row>
    <row r="37" spans="1:6" ht="15">
      <c r="A37" s="81"/>
      <c r="B37" s="82" t="s">
        <v>32</v>
      </c>
      <c r="C37" s="107">
        <f>+C17</f>
        <v>1009822</v>
      </c>
      <c r="D37" s="107">
        <f>+D17</f>
        <v>1009822</v>
      </c>
      <c r="E37" s="107">
        <f>+E17</f>
        <v>1009822</v>
      </c>
      <c r="F37" s="107"/>
    </row>
    <row r="38" spans="1:6" ht="15">
      <c r="A38" s="81"/>
      <c r="B38" s="82" t="s">
        <v>35</v>
      </c>
      <c r="C38" s="83">
        <f>+C36+C37</f>
        <v>0</v>
      </c>
      <c r="D38" s="107">
        <f>+D36+D37</f>
        <v>0</v>
      </c>
      <c r="E38" s="107">
        <f>+E36+E37</f>
        <v>1811777</v>
      </c>
      <c r="F38" s="107"/>
    </row>
    <row r="39" spans="1:6" ht="15">
      <c r="A39" s="81"/>
      <c r="B39" s="82" t="s">
        <v>29</v>
      </c>
      <c r="C39" s="83">
        <f>+C12-C28</f>
        <v>-1500000</v>
      </c>
      <c r="D39" s="107">
        <f>+D12-D28</f>
        <v>-1500000</v>
      </c>
      <c r="E39" s="107">
        <f>+E12-E28</f>
        <v>-478050</v>
      </c>
      <c r="F39" s="107"/>
    </row>
    <row r="40" spans="1:6" ht="15">
      <c r="A40" s="81"/>
      <c r="B40" s="82" t="s">
        <v>33</v>
      </c>
      <c r="C40" s="83">
        <f>+C19</f>
        <v>1500000</v>
      </c>
      <c r="D40" s="107">
        <f>+D19</f>
        <v>1500000</v>
      </c>
      <c r="E40" s="107">
        <f>+E19</f>
        <v>1500000</v>
      </c>
      <c r="F40" s="107"/>
    </row>
    <row r="41" spans="1:6" ht="15">
      <c r="A41" s="81"/>
      <c r="B41" s="82" t="s">
        <v>36</v>
      </c>
      <c r="C41" s="83">
        <v>0</v>
      </c>
      <c r="D41" s="107">
        <v>0</v>
      </c>
      <c r="E41" s="107">
        <v>0</v>
      </c>
      <c r="F41" s="107"/>
    </row>
    <row r="42" spans="1:6" ht="15">
      <c r="A42" s="81"/>
      <c r="B42" s="82" t="s">
        <v>30</v>
      </c>
      <c r="C42" s="83">
        <f>+C36+C39</f>
        <v>-2509822</v>
      </c>
      <c r="D42" s="107">
        <f>+D36+D39</f>
        <v>-2509822</v>
      </c>
      <c r="E42" s="107">
        <f>+E36+E39</f>
        <v>323905</v>
      </c>
      <c r="F42" s="107"/>
    </row>
    <row r="43" spans="1:6" ht="15">
      <c r="A43" s="81"/>
      <c r="B43" s="82" t="s">
        <v>34</v>
      </c>
      <c r="C43" s="107">
        <f>+C17+C19</f>
        <v>2509822</v>
      </c>
      <c r="D43" s="107">
        <f>+D17+D19</f>
        <v>2509822</v>
      </c>
      <c r="E43" s="107">
        <f>+E17+E19</f>
        <v>2509822</v>
      </c>
      <c r="F43" s="107"/>
    </row>
    <row r="44" spans="1:6" ht="15.75" thickBot="1">
      <c r="A44" s="84"/>
      <c r="B44" s="85" t="s">
        <v>30</v>
      </c>
      <c r="C44" s="86">
        <f>+C42+C43</f>
        <v>0</v>
      </c>
      <c r="D44" s="108">
        <f>+D42+D43</f>
        <v>0</v>
      </c>
      <c r="E44" s="108">
        <f>+E42+E43</f>
        <v>2833727</v>
      </c>
      <c r="F44" s="108"/>
    </row>
    <row r="45" spans="2:6" ht="15">
      <c r="B45" s="48"/>
      <c r="F45" s="49" t="s">
        <v>188</v>
      </c>
    </row>
    <row r="46" spans="1:6" ht="15">
      <c r="A46" s="178" t="s">
        <v>195</v>
      </c>
      <c r="B46" s="178"/>
      <c r="C46" s="178"/>
      <c r="D46" s="178"/>
      <c r="E46" s="178"/>
      <c r="F46" s="178"/>
    </row>
    <row r="47" spans="1:6" ht="15.75" thickBot="1">
      <c r="A47" s="48"/>
      <c r="B47" s="48"/>
      <c r="F47" s="50" t="s">
        <v>192</v>
      </c>
    </row>
    <row r="48" spans="1:6" ht="33.75">
      <c r="A48" s="4" t="s">
        <v>18</v>
      </c>
      <c r="B48" s="27" t="s">
        <v>20</v>
      </c>
      <c r="C48" s="22" t="s">
        <v>194</v>
      </c>
      <c r="D48" s="5" t="s">
        <v>183</v>
      </c>
      <c r="E48" s="5" t="s">
        <v>184</v>
      </c>
      <c r="F48" s="170" t="s">
        <v>185</v>
      </c>
    </row>
    <row r="49" spans="1:6" ht="15">
      <c r="A49" s="51" t="s">
        <v>7</v>
      </c>
      <c r="B49" s="52" t="s">
        <v>37</v>
      </c>
      <c r="C49" s="53">
        <f>+C50+C53+C54+C55</f>
        <v>2080000</v>
      </c>
      <c r="D49" s="54">
        <f>+D50+D53+D54+D55</f>
        <v>2091086</v>
      </c>
      <c r="E49" s="54">
        <f>+E50+E53+E54+E55</f>
        <v>2091086</v>
      </c>
      <c r="F49" s="171">
        <f>+E49/D49</f>
        <v>1</v>
      </c>
    </row>
    <row r="50" spans="1:6" ht="15">
      <c r="A50" s="55" t="s">
        <v>1</v>
      </c>
      <c r="B50" s="56" t="s">
        <v>25</v>
      </c>
      <c r="C50" s="53">
        <f>SUM(C51:C52)</f>
        <v>2080000</v>
      </c>
      <c r="D50" s="54">
        <f>SUM(D51:D52)</f>
        <v>2091084</v>
      </c>
      <c r="E50" s="54">
        <f>SUM(E51:E52)</f>
        <v>2091084</v>
      </c>
      <c r="F50" s="171">
        <f>+E50/D50</f>
        <v>1</v>
      </c>
    </row>
    <row r="51" spans="1:6" ht="15">
      <c r="A51" s="55"/>
      <c r="B51" s="56" t="s">
        <v>38</v>
      </c>
      <c r="C51" s="57">
        <f>C7</f>
        <v>2080000</v>
      </c>
      <c r="D51" s="57">
        <f>D7</f>
        <v>2091084</v>
      </c>
      <c r="E51" s="57">
        <f>E7</f>
        <v>2091084</v>
      </c>
      <c r="F51" s="172">
        <f>+E51/D51</f>
        <v>1</v>
      </c>
    </row>
    <row r="52" spans="1:6" ht="15">
      <c r="A52" s="55"/>
      <c r="B52" s="56" t="s">
        <v>53</v>
      </c>
      <c r="C52" s="57"/>
      <c r="D52" s="57">
        <f aca="true" t="shared" si="1" ref="D52:E55">D8</f>
        <v>0</v>
      </c>
      <c r="E52" s="57">
        <f t="shared" si="1"/>
        <v>0</v>
      </c>
      <c r="F52" s="172"/>
    </row>
    <row r="53" spans="1:6" ht="15">
      <c r="A53" s="55" t="s">
        <v>40</v>
      </c>
      <c r="B53" s="52" t="s">
        <v>11</v>
      </c>
      <c r="C53" s="57"/>
      <c r="D53" s="57">
        <f t="shared" si="1"/>
        <v>0</v>
      </c>
      <c r="E53" s="57">
        <f t="shared" si="1"/>
        <v>0</v>
      </c>
      <c r="F53" s="171"/>
    </row>
    <row r="54" spans="1:6" ht="15">
      <c r="A54" s="55" t="s">
        <v>3</v>
      </c>
      <c r="B54" s="52" t="s">
        <v>52</v>
      </c>
      <c r="C54" s="57"/>
      <c r="D54" s="57">
        <f t="shared" si="1"/>
        <v>2</v>
      </c>
      <c r="E54" s="57">
        <f t="shared" si="1"/>
        <v>2</v>
      </c>
      <c r="F54" s="172"/>
    </row>
    <row r="55" spans="1:6" ht="15">
      <c r="A55" s="55" t="s">
        <v>4</v>
      </c>
      <c r="B55" s="52" t="s">
        <v>12</v>
      </c>
      <c r="C55" s="57"/>
      <c r="D55" s="57">
        <f t="shared" si="1"/>
        <v>0</v>
      </c>
      <c r="E55" s="57">
        <f t="shared" si="1"/>
        <v>0</v>
      </c>
      <c r="F55" s="172"/>
    </row>
    <row r="56" spans="1:6" ht="15">
      <c r="A56" s="51" t="s">
        <v>16</v>
      </c>
      <c r="B56" s="52" t="s">
        <v>46</v>
      </c>
      <c r="C56" s="58">
        <f>C57</f>
        <v>1009822</v>
      </c>
      <c r="D56" s="58">
        <f>D57</f>
        <v>1009822</v>
      </c>
      <c r="E56" s="58">
        <f>E57</f>
        <v>1009822</v>
      </c>
      <c r="F56" s="172">
        <f>+E56/D56</f>
        <v>1</v>
      </c>
    </row>
    <row r="57" spans="1:6" ht="15">
      <c r="A57" s="51"/>
      <c r="B57" s="56" t="s">
        <v>49</v>
      </c>
      <c r="C57" s="58">
        <f>C17</f>
        <v>1009822</v>
      </c>
      <c r="D57" s="58">
        <f>D17</f>
        <v>1009822</v>
      </c>
      <c r="E57" s="58">
        <f>E17</f>
        <v>1009822</v>
      </c>
      <c r="F57" s="172">
        <f>+E57/D57</f>
        <v>1</v>
      </c>
    </row>
    <row r="58" spans="1:6" ht="15.75" thickBot="1">
      <c r="A58" s="64"/>
      <c r="B58" s="65" t="s">
        <v>21</v>
      </c>
      <c r="C58" s="66">
        <f>+C49+C57</f>
        <v>3089822</v>
      </c>
      <c r="D58" s="67">
        <f>+D49+D57</f>
        <v>3100908</v>
      </c>
      <c r="E58" s="67">
        <f>+E49+E57</f>
        <v>3100908</v>
      </c>
      <c r="F58" s="167">
        <f aca="true" t="shared" si="2" ref="F58:F67">+E58/D58</f>
        <v>1</v>
      </c>
    </row>
    <row r="59" spans="1:3" ht="15.75" thickBot="1">
      <c r="A59" s="87"/>
      <c r="B59" s="88"/>
      <c r="C59" s="89"/>
    </row>
    <row r="60" spans="1:6" ht="15">
      <c r="A60" s="71" t="s">
        <v>7</v>
      </c>
      <c r="B60" s="72" t="s">
        <v>44</v>
      </c>
      <c r="C60" s="73">
        <f>SUM(C61:C65)</f>
        <v>3089822</v>
      </c>
      <c r="D60" s="74">
        <f>SUM(D61:D65)</f>
        <v>3100908</v>
      </c>
      <c r="E60" s="74">
        <f>SUM(E61:E65)</f>
        <v>1289131</v>
      </c>
      <c r="F60" s="173">
        <f t="shared" si="2"/>
        <v>0.41572694191507775</v>
      </c>
    </row>
    <row r="61" spans="1:6" ht="15">
      <c r="A61" s="55" t="s">
        <v>1</v>
      </c>
      <c r="B61" s="52" t="s">
        <v>8</v>
      </c>
      <c r="C61" s="57">
        <f aca="true" t="shared" si="3" ref="C61:E63">C23</f>
        <v>0</v>
      </c>
      <c r="D61" s="57">
        <f t="shared" si="3"/>
        <v>207000</v>
      </c>
      <c r="E61" s="57">
        <f t="shared" si="3"/>
        <v>207000</v>
      </c>
      <c r="F61" s="172">
        <v>0</v>
      </c>
    </row>
    <row r="62" spans="1:6" ht="15">
      <c r="A62" s="55" t="s">
        <v>2</v>
      </c>
      <c r="B62" s="52" t="s">
        <v>42</v>
      </c>
      <c r="C62" s="57">
        <f t="shared" si="3"/>
        <v>0</v>
      </c>
      <c r="D62" s="57">
        <f t="shared" si="3"/>
        <v>0</v>
      </c>
      <c r="E62" s="57">
        <f t="shared" si="3"/>
        <v>0</v>
      </c>
      <c r="F62" s="172">
        <v>0</v>
      </c>
    </row>
    <row r="63" spans="1:6" ht="18" customHeight="1">
      <c r="A63" s="55" t="s">
        <v>3</v>
      </c>
      <c r="B63" s="52" t="s">
        <v>9</v>
      </c>
      <c r="C63" s="57">
        <f t="shared" si="3"/>
        <v>589822</v>
      </c>
      <c r="D63" s="57">
        <f t="shared" si="3"/>
        <v>943408</v>
      </c>
      <c r="E63" s="57">
        <f t="shared" si="3"/>
        <v>342131</v>
      </c>
      <c r="F63" s="172">
        <f t="shared" si="2"/>
        <v>0.36265433407391073</v>
      </c>
    </row>
    <row r="64" spans="1:6" ht="17.25" customHeight="1">
      <c r="A64" s="55" t="s">
        <v>4</v>
      </c>
      <c r="B64" s="52" t="s">
        <v>10</v>
      </c>
      <c r="C64" s="57"/>
      <c r="D64" s="58"/>
      <c r="E64" s="58"/>
      <c r="F64" s="171"/>
    </row>
    <row r="65" spans="1:6" ht="17.25" customHeight="1">
      <c r="A65" s="55" t="s">
        <v>5</v>
      </c>
      <c r="B65" s="52" t="s">
        <v>43</v>
      </c>
      <c r="C65" s="58">
        <f>C27</f>
        <v>2500000</v>
      </c>
      <c r="D65" s="58">
        <f>D27</f>
        <v>1950500</v>
      </c>
      <c r="E65" s="58">
        <f>E27</f>
        <v>740000</v>
      </c>
      <c r="F65" s="172">
        <f t="shared" si="2"/>
        <v>0.37938990002563444</v>
      </c>
    </row>
    <row r="66" spans="1:6" ht="15">
      <c r="A66" s="51" t="s">
        <v>16</v>
      </c>
      <c r="B66" s="52" t="s">
        <v>48</v>
      </c>
      <c r="C66" s="57">
        <v>0</v>
      </c>
      <c r="D66" s="58">
        <v>0</v>
      </c>
      <c r="E66" s="58">
        <v>0</v>
      </c>
      <c r="F66" s="171"/>
    </row>
    <row r="67" spans="1:6" ht="15">
      <c r="A67" s="90"/>
      <c r="B67" s="91" t="s">
        <v>22</v>
      </c>
      <c r="C67" s="92">
        <f>+C60+C66</f>
        <v>3089822</v>
      </c>
      <c r="D67" s="93">
        <f>+D60+D66</f>
        <v>3100908</v>
      </c>
      <c r="E67" s="93">
        <f>+E60+E66</f>
        <v>1289131</v>
      </c>
      <c r="F67" s="171">
        <f t="shared" si="2"/>
        <v>0.41572694191507775</v>
      </c>
    </row>
    <row r="68" spans="1:6" ht="15.75" thickBot="1">
      <c r="A68" s="94"/>
      <c r="B68" s="85" t="s">
        <v>35</v>
      </c>
      <c r="C68" s="95">
        <f>+C58-C67</f>
        <v>0</v>
      </c>
      <c r="D68" s="96">
        <f>+D58-D67</f>
        <v>0</v>
      </c>
      <c r="E68" s="96">
        <f>+E58-E67</f>
        <v>1811777</v>
      </c>
      <c r="F68" s="167"/>
    </row>
    <row r="69" spans="2:3" ht="15">
      <c r="B69" s="97"/>
      <c r="C69" s="98"/>
    </row>
    <row r="71" spans="2:6" ht="15">
      <c r="B71" s="48"/>
      <c r="F71" s="49" t="s">
        <v>54</v>
      </c>
    </row>
    <row r="72" spans="1:6" ht="15">
      <c r="A72" s="178" t="s">
        <v>196</v>
      </c>
      <c r="B72" s="178"/>
      <c r="C72" s="178"/>
      <c r="D72" s="178"/>
      <c r="E72" s="178"/>
      <c r="F72" s="178"/>
    </row>
    <row r="73" spans="1:6" ht="15.75" thickBot="1">
      <c r="A73" s="48"/>
      <c r="B73" s="48"/>
      <c r="F73" s="50" t="s">
        <v>192</v>
      </c>
    </row>
    <row r="74" spans="1:6" ht="34.5" thickBot="1">
      <c r="A74" s="10" t="s">
        <v>18</v>
      </c>
      <c r="B74" s="38" t="s">
        <v>20</v>
      </c>
      <c r="C74" s="37" t="s">
        <v>194</v>
      </c>
      <c r="D74" s="5" t="s">
        <v>183</v>
      </c>
      <c r="E74" s="5" t="s">
        <v>184</v>
      </c>
      <c r="F74" s="168" t="s">
        <v>185</v>
      </c>
    </row>
    <row r="75" spans="1:6" ht="15">
      <c r="A75" s="51" t="s">
        <v>13</v>
      </c>
      <c r="B75" s="56" t="s">
        <v>41</v>
      </c>
      <c r="C75" s="60">
        <f>SUM(C76:C78)</f>
        <v>0</v>
      </c>
      <c r="D75" s="60">
        <f>SUM(D76:D78)</f>
        <v>3249500</v>
      </c>
      <c r="E75" s="60">
        <f>SUM(E76:E78)</f>
        <v>3249500</v>
      </c>
      <c r="F75" s="164">
        <f>+E75/D75</f>
        <v>1</v>
      </c>
    </row>
    <row r="76" spans="1:6" ht="15">
      <c r="A76" s="55" t="s">
        <v>1</v>
      </c>
      <c r="B76" s="56" t="s">
        <v>26</v>
      </c>
      <c r="C76" s="54"/>
      <c r="D76" s="57">
        <f>D13</f>
        <v>1249500</v>
      </c>
      <c r="E76" s="57">
        <f>E13</f>
        <v>1249500</v>
      </c>
      <c r="F76" s="164"/>
    </row>
    <row r="77" spans="1:6" ht="15">
      <c r="A77" s="55" t="s">
        <v>2</v>
      </c>
      <c r="B77" s="52" t="s">
        <v>27</v>
      </c>
      <c r="C77" s="57"/>
      <c r="D77" s="57"/>
      <c r="E77" s="58"/>
      <c r="F77" s="159"/>
    </row>
    <row r="78" spans="1:6" ht="15">
      <c r="A78" s="55" t="s">
        <v>3</v>
      </c>
      <c r="B78" s="52" t="s">
        <v>14</v>
      </c>
      <c r="C78" s="57">
        <f>C15</f>
        <v>0</v>
      </c>
      <c r="D78" s="57">
        <f>D15</f>
        <v>2000000</v>
      </c>
      <c r="E78" s="57">
        <f>E15</f>
        <v>2000000</v>
      </c>
      <c r="F78" s="159">
        <f>+E78/D78</f>
        <v>1</v>
      </c>
    </row>
    <row r="79" spans="1:6" ht="15">
      <c r="A79" s="51" t="s">
        <v>17</v>
      </c>
      <c r="B79" s="61" t="s">
        <v>47</v>
      </c>
      <c r="C79" s="58">
        <f>D80</f>
        <v>1500000</v>
      </c>
      <c r="E79" s="58">
        <f>E80</f>
        <v>1500000</v>
      </c>
      <c r="F79" s="159"/>
    </row>
    <row r="80" spans="1:6" ht="15">
      <c r="A80" s="62"/>
      <c r="B80" s="63" t="s">
        <v>50</v>
      </c>
      <c r="C80" s="60">
        <f>C19</f>
        <v>1500000</v>
      </c>
      <c r="D80" s="60">
        <f>D19</f>
        <v>1500000</v>
      </c>
      <c r="E80" s="60">
        <f>E19</f>
        <v>1500000</v>
      </c>
      <c r="F80" s="164"/>
    </row>
    <row r="81" spans="1:6" ht="15.75" thickBot="1">
      <c r="A81" s="64"/>
      <c r="B81" s="65" t="s">
        <v>21</v>
      </c>
      <c r="C81" s="67">
        <f>C79+C75</f>
        <v>1500000</v>
      </c>
      <c r="D81" s="67">
        <f>+D75+C79</f>
        <v>4749500</v>
      </c>
      <c r="E81" s="67">
        <f>+E75+E79</f>
        <v>4749500</v>
      </c>
      <c r="F81" s="165">
        <f>+E81/D81</f>
        <v>1</v>
      </c>
    </row>
    <row r="82" spans="1:6" ht="15.75" thickBot="1">
      <c r="A82" s="99"/>
      <c r="B82" s="76"/>
      <c r="C82" s="77"/>
      <c r="F82" s="169"/>
    </row>
    <row r="83" spans="1:6" ht="15">
      <c r="A83" s="100" t="s">
        <v>13</v>
      </c>
      <c r="B83" s="101" t="s">
        <v>45</v>
      </c>
      <c r="C83" s="102">
        <f>C84+C85+C86</f>
        <v>1500000</v>
      </c>
      <c r="D83" s="102">
        <f>D84+D85+D86</f>
        <v>4749500</v>
      </c>
      <c r="E83" s="102">
        <f>E84+E85+E86</f>
        <v>3727550</v>
      </c>
      <c r="F83" s="174">
        <f>+E83/D83</f>
        <v>0.7848299821033793</v>
      </c>
    </row>
    <row r="84" spans="1:6" ht="15">
      <c r="A84" s="43" t="s">
        <v>1</v>
      </c>
      <c r="B84" s="47" t="s">
        <v>31</v>
      </c>
      <c r="C84" s="57"/>
      <c r="D84" s="58"/>
      <c r="E84" s="58"/>
      <c r="F84" s="172"/>
    </row>
    <row r="85" spans="1:6" ht="15">
      <c r="A85" s="43" t="s">
        <v>2</v>
      </c>
      <c r="B85" s="42" t="s">
        <v>6</v>
      </c>
      <c r="C85" s="58"/>
      <c r="D85" s="58"/>
      <c r="E85" s="58"/>
      <c r="F85" s="172"/>
    </row>
    <row r="86" spans="1:6" ht="15">
      <c r="A86" s="43" t="s">
        <v>3</v>
      </c>
      <c r="B86" s="42" t="s">
        <v>15</v>
      </c>
      <c r="C86" s="58">
        <f>C31</f>
        <v>1500000</v>
      </c>
      <c r="D86" s="58">
        <f>D31</f>
        <v>4749500</v>
      </c>
      <c r="E86" s="58">
        <f>E31</f>
        <v>3727550</v>
      </c>
      <c r="F86" s="172">
        <f>+E86/D86</f>
        <v>0.7848299821033793</v>
      </c>
    </row>
    <row r="87" spans="1:6" ht="15">
      <c r="A87" s="41" t="s">
        <v>17</v>
      </c>
      <c r="B87" s="44" t="s">
        <v>45</v>
      </c>
      <c r="C87" s="58"/>
      <c r="D87" s="58"/>
      <c r="E87" s="58"/>
      <c r="F87" s="172"/>
    </row>
    <row r="88" spans="1:14" ht="15">
      <c r="A88" s="45"/>
      <c r="B88" s="46" t="s">
        <v>22</v>
      </c>
      <c r="C88" s="54">
        <f>+C83+C87</f>
        <v>1500000</v>
      </c>
      <c r="D88" s="54">
        <f>+D83+D87</f>
        <v>4749500</v>
      </c>
      <c r="E88" s="54">
        <f>+E83+E87</f>
        <v>3727550</v>
      </c>
      <c r="F88" s="172">
        <f>+E88/D88</f>
        <v>0.7848299821033793</v>
      </c>
      <c r="H88" s="103"/>
      <c r="I88" s="103"/>
      <c r="J88" s="103"/>
      <c r="K88" s="103"/>
      <c r="L88" s="103"/>
      <c r="M88" s="103"/>
      <c r="N88" s="103"/>
    </row>
    <row r="89" spans="1:14" ht="15.75" thickBot="1">
      <c r="A89" s="104"/>
      <c r="B89" s="105" t="s">
        <v>36</v>
      </c>
      <c r="C89" s="96"/>
      <c r="D89" s="96">
        <f>+D81-D88</f>
        <v>0</v>
      </c>
      <c r="E89" s="96">
        <f>+E81-E88</f>
        <v>1021950</v>
      </c>
      <c r="F89" s="175"/>
      <c r="H89" s="103"/>
      <c r="I89" s="103"/>
      <c r="J89" s="103"/>
      <c r="K89" s="103"/>
      <c r="L89" s="103"/>
      <c r="M89" s="103"/>
      <c r="N89" s="103"/>
    </row>
    <row r="90" spans="8:14" ht="15">
      <c r="H90" s="103"/>
      <c r="I90" s="103"/>
      <c r="J90" s="103"/>
      <c r="K90" s="103"/>
      <c r="L90" s="103"/>
      <c r="M90" s="103"/>
      <c r="N90" s="103"/>
    </row>
    <row r="91" spans="8:14" ht="15">
      <c r="H91" s="103"/>
      <c r="I91" s="103"/>
      <c r="J91" s="103"/>
      <c r="K91" s="103"/>
      <c r="L91" s="103"/>
      <c r="M91" s="103"/>
      <c r="N91" s="40"/>
    </row>
  </sheetData>
  <sheetProtection/>
  <mergeCells count="3">
    <mergeCell ref="A2:F2"/>
    <mergeCell ref="A46:F46"/>
    <mergeCell ref="A72:F72"/>
  </mergeCells>
  <printOptions horizontalCentered="1"/>
  <pageMargins left="0.15748031496062992" right="0.15748031496062992" top="0.15748031496062992" bottom="0.15748031496062992" header="0.5118110236220472" footer="0.5118110236220472"/>
  <pageSetup fitToHeight="0" fitToWidth="1" horizontalDpi="600" verticalDpi="600" orientation="portrait" paperSize="9" scale="98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4"/>
  <sheetViews>
    <sheetView tabSelected="1" zoomScale="90" zoomScaleNormal="90" zoomScalePageLayoutView="0" workbookViewId="0" topLeftCell="A1">
      <selection activeCell="F24" sqref="F24"/>
    </sheetView>
  </sheetViews>
  <sheetFormatPr defaultColWidth="9.140625" defaultRowHeight="12.75"/>
  <cols>
    <col min="1" max="1" width="7.00390625" style="0" customWidth="1"/>
    <col min="2" max="2" width="57.57421875" style="0" bestFit="1" customWidth="1"/>
    <col min="3" max="3" width="13.57421875" style="0" customWidth="1"/>
    <col min="4" max="4" width="12.57421875" style="0" customWidth="1"/>
    <col min="5" max="5" width="11.421875" style="0" customWidth="1"/>
    <col min="6" max="6" width="8.421875" style="0" customWidth="1"/>
    <col min="8" max="8" width="12.00390625" style="0" customWidth="1"/>
  </cols>
  <sheetData>
    <row r="2" spans="1:6" ht="15">
      <c r="A2" s="1"/>
      <c r="B2" s="2"/>
      <c r="F2" s="9" t="s">
        <v>23</v>
      </c>
    </row>
    <row r="3" spans="1:6" ht="28.5" customHeight="1">
      <c r="A3" s="179" t="s">
        <v>197</v>
      </c>
      <c r="B3" s="179"/>
      <c r="C3" s="179"/>
      <c r="D3" s="179"/>
      <c r="E3" s="179"/>
      <c r="F3" s="179"/>
    </row>
    <row r="4" spans="1:6" ht="13.5" thickBot="1">
      <c r="A4" s="2"/>
      <c r="B4" s="2"/>
      <c r="F4" s="3" t="s">
        <v>192</v>
      </c>
    </row>
    <row r="5" spans="1:6" ht="33.75">
      <c r="A5" s="4" t="s">
        <v>18</v>
      </c>
      <c r="B5" s="27" t="s">
        <v>20</v>
      </c>
      <c r="C5" s="22" t="s">
        <v>194</v>
      </c>
      <c r="D5" s="5" t="s">
        <v>183</v>
      </c>
      <c r="E5" s="5" t="s">
        <v>184</v>
      </c>
      <c r="F5" s="170" t="s">
        <v>185</v>
      </c>
    </row>
    <row r="6" spans="1:6" ht="12.75">
      <c r="A6" s="6" t="s">
        <v>7</v>
      </c>
      <c r="B6" s="28" t="s">
        <v>37</v>
      </c>
      <c r="C6" s="53">
        <f>+C7+C10+C11+C12</f>
        <v>2080000</v>
      </c>
      <c r="D6" s="54">
        <f>+D7+D10+D11+D12</f>
        <v>2091086</v>
      </c>
      <c r="E6" s="54">
        <f>+E7+E10+E11+E12</f>
        <v>2091086</v>
      </c>
      <c r="F6" s="171">
        <f>+E6/D6</f>
        <v>1</v>
      </c>
    </row>
    <row r="7" spans="1:6" ht="12.75">
      <c r="A7" s="7" t="s">
        <v>1</v>
      </c>
      <c r="B7" s="29" t="s">
        <v>25</v>
      </c>
      <c r="C7" s="53">
        <f>SUM(C8:C9)</f>
        <v>2080000</v>
      </c>
      <c r="D7" s="54">
        <f>SUM(D8:D9)</f>
        <v>2091084</v>
      </c>
      <c r="E7" s="54">
        <f>SUM(E8:E9)</f>
        <v>2091084</v>
      </c>
      <c r="F7" s="171">
        <f>+E7/D7</f>
        <v>1</v>
      </c>
    </row>
    <row r="8" spans="1:6" ht="12.75">
      <c r="A8" s="7"/>
      <c r="B8" s="29" t="s">
        <v>38</v>
      </c>
      <c r="C8" s="57">
        <f>'mellékletek 1'!C7</f>
        <v>2080000</v>
      </c>
      <c r="D8" s="57">
        <f>'mellékletek 1'!D7</f>
        <v>2091084</v>
      </c>
      <c r="E8" s="57">
        <f>'mellékletek 1'!E7</f>
        <v>2091084</v>
      </c>
      <c r="F8" s="172">
        <f>+E8/D8</f>
        <v>1</v>
      </c>
    </row>
    <row r="9" spans="1:6" ht="12.75">
      <c r="A9" s="7"/>
      <c r="B9" s="29" t="s">
        <v>39</v>
      </c>
      <c r="C9" s="57"/>
      <c r="D9" s="57">
        <f>'mellékletek 1'!D8</f>
        <v>0</v>
      </c>
      <c r="E9" s="57">
        <f>'mellékletek 1'!E8</f>
        <v>0</v>
      </c>
      <c r="F9" s="172"/>
    </row>
    <row r="10" spans="1:6" ht="12.75">
      <c r="A10" s="7" t="s">
        <v>40</v>
      </c>
      <c r="B10" s="28" t="s">
        <v>11</v>
      </c>
      <c r="C10" s="53"/>
      <c r="D10" s="57">
        <f>'mellékletek 1'!D9</f>
        <v>0</v>
      </c>
      <c r="E10" s="57">
        <f>'mellékletek 1'!E9</f>
        <v>0</v>
      </c>
      <c r="F10" s="171"/>
    </row>
    <row r="11" spans="1:6" ht="12.75">
      <c r="A11" s="7" t="s">
        <v>3</v>
      </c>
      <c r="B11" s="28" t="s">
        <v>52</v>
      </c>
      <c r="C11" s="57"/>
      <c r="D11" s="57">
        <f>'mellékletek 1'!D10</f>
        <v>2</v>
      </c>
      <c r="E11" s="57">
        <f>'mellékletek 1'!E10</f>
        <v>2</v>
      </c>
      <c r="F11" s="172">
        <f>+E11/D11</f>
        <v>1</v>
      </c>
    </row>
    <row r="12" spans="1:6" ht="12.75">
      <c r="A12" s="7" t="s">
        <v>4</v>
      </c>
      <c r="B12" s="28" t="s">
        <v>12</v>
      </c>
      <c r="C12" s="57"/>
      <c r="D12" s="58"/>
      <c r="E12" s="58"/>
      <c r="F12" s="171"/>
    </row>
    <row r="13" spans="1:6" ht="12.75">
      <c r="A13" s="6" t="s">
        <v>13</v>
      </c>
      <c r="B13" s="29" t="s">
        <v>41</v>
      </c>
      <c r="C13" s="60"/>
      <c r="D13" s="60">
        <f>D14+D15+D16</f>
        <v>3249500</v>
      </c>
      <c r="E13" s="60">
        <f>E14+E15+E16</f>
        <v>3249500</v>
      </c>
      <c r="F13" s="171">
        <f>+E13/D13</f>
        <v>1</v>
      </c>
    </row>
    <row r="14" spans="1:6" ht="12.75">
      <c r="A14" s="7" t="s">
        <v>1</v>
      </c>
      <c r="B14" s="29" t="s">
        <v>26</v>
      </c>
      <c r="C14" s="54"/>
      <c r="D14" s="58">
        <f>'mellékletek 1'!D13</f>
        <v>1249500</v>
      </c>
      <c r="E14" s="58">
        <f>'mellékletek 1'!E13</f>
        <v>1249500</v>
      </c>
      <c r="F14" s="172">
        <f>+E14/D14</f>
        <v>1</v>
      </c>
    </row>
    <row r="15" spans="1:6" ht="12.75">
      <c r="A15" s="7" t="s">
        <v>2</v>
      </c>
      <c r="B15" s="28" t="s">
        <v>27</v>
      </c>
      <c r="C15" s="57"/>
      <c r="D15" s="58"/>
      <c r="E15" s="58"/>
      <c r="F15" s="171"/>
    </row>
    <row r="16" spans="1:6" ht="12.75">
      <c r="A16" s="7" t="s">
        <v>3</v>
      </c>
      <c r="B16" s="28" t="s">
        <v>14</v>
      </c>
      <c r="C16" s="57"/>
      <c r="D16" s="58">
        <f>'mellékletek 1'!D15</f>
        <v>2000000</v>
      </c>
      <c r="E16" s="58">
        <f>'mellékletek 1'!E15</f>
        <v>2000000</v>
      </c>
      <c r="F16" s="172">
        <f aca="true" t="shared" si="0" ref="F16:F21">+E16/D16</f>
        <v>1</v>
      </c>
    </row>
    <row r="17" spans="1:6" ht="12.75">
      <c r="A17" s="6" t="s">
        <v>16</v>
      </c>
      <c r="B17" s="28" t="s">
        <v>46</v>
      </c>
      <c r="C17" s="58">
        <f>C18</f>
        <v>1009822</v>
      </c>
      <c r="D17" s="58">
        <f>D18</f>
        <v>1009822</v>
      </c>
      <c r="E17" s="58">
        <f>E18</f>
        <v>1009822</v>
      </c>
      <c r="F17" s="172">
        <f t="shared" si="0"/>
        <v>1</v>
      </c>
    </row>
    <row r="18" spans="1:6" ht="12.75">
      <c r="A18" s="6"/>
      <c r="B18" s="29" t="s">
        <v>49</v>
      </c>
      <c r="C18" s="58">
        <f>'mellékletek 1'!C17</f>
        <v>1009822</v>
      </c>
      <c r="D18" s="58">
        <f>'mellékletek 1'!D17</f>
        <v>1009822</v>
      </c>
      <c r="E18" s="58">
        <f>'mellékletek 1'!E17</f>
        <v>1009822</v>
      </c>
      <c r="F18" s="172">
        <f t="shared" si="0"/>
        <v>1</v>
      </c>
    </row>
    <row r="19" spans="1:6" ht="13.5" customHeight="1">
      <c r="A19" s="6" t="s">
        <v>17</v>
      </c>
      <c r="B19" s="30" t="s">
        <v>47</v>
      </c>
      <c r="C19" s="57">
        <f>C20</f>
        <v>1500000</v>
      </c>
      <c r="D19" s="57">
        <f>D20</f>
        <v>1500000</v>
      </c>
      <c r="E19" s="57">
        <f>E20</f>
        <v>1500000</v>
      </c>
      <c r="F19" s="172">
        <f t="shared" si="0"/>
        <v>1</v>
      </c>
    </row>
    <row r="20" spans="1:6" ht="13.5" customHeight="1">
      <c r="A20" s="20"/>
      <c r="B20" s="31" t="s">
        <v>50</v>
      </c>
      <c r="C20" s="59">
        <f>'mellékletek 1'!C19</f>
        <v>1500000</v>
      </c>
      <c r="D20" s="59">
        <f>'mellékletek 1'!D19</f>
        <v>1500000</v>
      </c>
      <c r="E20" s="59">
        <f>'mellékletek 1'!E19</f>
        <v>1500000</v>
      </c>
      <c r="F20" s="172">
        <f t="shared" si="0"/>
        <v>1</v>
      </c>
    </row>
    <row r="21" spans="1:6" ht="13.5" thickBot="1">
      <c r="A21" s="8"/>
      <c r="B21" s="32" t="s">
        <v>21</v>
      </c>
      <c r="C21" s="66">
        <f>+C6+C13+C17+C19</f>
        <v>4589822</v>
      </c>
      <c r="D21" s="67">
        <f>+D6+D13+D17+D19</f>
        <v>7850408</v>
      </c>
      <c r="E21" s="67">
        <f>+E6+E13+E17+E19</f>
        <v>7850408</v>
      </c>
      <c r="F21" s="167">
        <f t="shared" si="0"/>
        <v>1</v>
      </c>
    </row>
    <row r="22" spans="1:3" ht="13.5" thickBot="1">
      <c r="A22" s="16"/>
      <c r="B22" s="17"/>
      <c r="C22" s="18"/>
    </row>
    <row r="23" spans="1:6" ht="12.75">
      <c r="A23" s="33" t="s">
        <v>7</v>
      </c>
      <c r="B23" s="35" t="s">
        <v>44</v>
      </c>
      <c r="C23" s="73">
        <f>SUM(C24:C28)</f>
        <v>3089822</v>
      </c>
      <c r="D23" s="74">
        <f>SUM(D24:D28)</f>
        <v>3100908</v>
      </c>
      <c r="E23" s="74">
        <f>SUM(E24:E28)</f>
        <v>1289131</v>
      </c>
      <c r="F23" s="173">
        <f>+E23/D23</f>
        <v>0.41572694191507775</v>
      </c>
    </row>
    <row r="24" spans="1:6" ht="12.75">
      <c r="A24" s="7" t="s">
        <v>1</v>
      </c>
      <c r="B24" s="28" t="s">
        <v>8</v>
      </c>
      <c r="C24" s="57"/>
      <c r="D24" s="57">
        <f>'mellékletek 1'!D23</f>
        <v>207000</v>
      </c>
      <c r="E24" s="57">
        <f>'mellékletek 1'!E23</f>
        <v>207000</v>
      </c>
      <c r="F24" s="172">
        <f>+E24/D24</f>
        <v>1</v>
      </c>
    </row>
    <row r="25" spans="1:6" ht="12.75">
      <c r="A25" s="7" t="s">
        <v>2</v>
      </c>
      <c r="B25" s="28" t="s">
        <v>42</v>
      </c>
      <c r="C25" s="57"/>
      <c r="D25" s="57">
        <f>'mellékletek 1'!D24</f>
        <v>0</v>
      </c>
      <c r="E25" s="57">
        <f>'mellékletek 1'!E24</f>
        <v>0</v>
      </c>
      <c r="F25" s="172"/>
    </row>
    <row r="26" spans="1:6" ht="12.75">
      <c r="A26" s="7" t="s">
        <v>3</v>
      </c>
      <c r="B26" s="28" t="s">
        <v>9</v>
      </c>
      <c r="C26" s="57">
        <f>'mellékletek 1'!C25</f>
        <v>589822</v>
      </c>
      <c r="D26" s="57">
        <f>'mellékletek 1'!D25</f>
        <v>943408</v>
      </c>
      <c r="E26" s="57">
        <f>'mellékletek 1'!E25</f>
        <v>342131</v>
      </c>
      <c r="F26" s="172">
        <f>+E26/D26</f>
        <v>0.36265433407391073</v>
      </c>
    </row>
    <row r="27" spans="1:6" ht="12.75">
      <c r="A27" s="7" t="s">
        <v>4</v>
      </c>
      <c r="B27" s="28" t="s">
        <v>10</v>
      </c>
      <c r="C27" s="57"/>
      <c r="D27" s="57"/>
      <c r="E27" s="57"/>
      <c r="F27" s="172"/>
    </row>
    <row r="28" spans="1:6" ht="12.75">
      <c r="A28" s="7" t="s">
        <v>5</v>
      </c>
      <c r="B28" s="28" t="s">
        <v>43</v>
      </c>
      <c r="C28" s="57">
        <f>'mellékletek 1'!C27</f>
        <v>2500000</v>
      </c>
      <c r="D28" s="57">
        <f>'mellékletek 1'!D27</f>
        <v>1950500</v>
      </c>
      <c r="E28" s="57">
        <f>'mellékletek 1'!E27</f>
        <v>740000</v>
      </c>
      <c r="F28" s="172">
        <f>+E28/D28</f>
        <v>0.37938990002563444</v>
      </c>
    </row>
    <row r="29" spans="1:6" ht="12.75">
      <c r="A29" s="6" t="s">
        <v>13</v>
      </c>
      <c r="B29" s="29" t="s">
        <v>45</v>
      </c>
      <c r="C29" s="57"/>
      <c r="D29" s="58">
        <f>SUM(D30:D32)</f>
        <v>4749500</v>
      </c>
      <c r="E29" s="58">
        <f>SUM(E30:E32)</f>
        <v>3727550</v>
      </c>
      <c r="F29" s="172">
        <f>+E29/D29</f>
        <v>0.7848299821033793</v>
      </c>
    </row>
    <row r="30" spans="1:6" ht="12.75">
      <c r="A30" s="7" t="s">
        <v>1</v>
      </c>
      <c r="B30" s="36" t="s">
        <v>31</v>
      </c>
      <c r="C30" s="58"/>
      <c r="D30" s="58"/>
      <c r="E30" s="58"/>
      <c r="F30" s="172"/>
    </row>
    <row r="31" spans="1:6" ht="12.75">
      <c r="A31" s="7" t="s">
        <v>2</v>
      </c>
      <c r="B31" s="28" t="s">
        <v>6</v>
      </c>
      <c r="C31" s="58"/>
      <c r="D31" s="58"/>
      <c r="E31" s="58"/>
      <c r="F31" s="172"/>
    </row>
    <row r="32" spans="1:6" ht="12.75">
      <c r="A32" s="7" t="s">
        <v>3</v>
      </c>
      <c r="B32" s="28" t="s">
        <v>15</v>
      </c>
      <c r="C32" s="58"/>
      <c r="D32" s="58">
        <f>'mellékletek 1'!D31</f>
        <v>4749500</v>
      </c>
      <c r="E32" s="58">
        <f>'mellékletek 1'!E31</f>
        <v>3727550</v>
      </c>
      <c r="F32" s="172">
        <f>+E32/D32</f>
        <v>0.7848299821033793</v>
      </c>
    </row>
    <row r="33" spans="1:6" ht="12.75">
      <c r="A33" s="6" t="s">
        <v>16</v>
      </c>
      <c r="B33" s="28" t="s">
        <v>48</v>
      </c>
      <c r="C33" s="58"/>
      <c r="D33" s="58"/>
      <c r="E33" s="58"/>
      <c r="F33" s="172"/>
    </row>
    <row r="34" spans="1:6" ht="12" customHeight="1">
      <c r="A34" s="6" t="s">
        <v>17</v>
      </c>
      <c r="B34" s="30" t="s">
        <v>45</v>
      </c>
      <c r="C34" s="57"/>
      <c r="D34" s="58"/>
      <c r="E34" s="58"/>
      <c r="F34" s="172"/>
    </row>
    <row r="35" spans="1:8" ht="13.5" thickBot="1">
      <c r="A35" s="8"/>
      <c r="B35" s="32" t="s">
        <v>22</v>
      </c>
      <c r="C35" s="66">
        <f>+C23+C29+C33+C34</f>
        <v>3089822</v>
      </c>
      <c r="D35" s="67">
        <f>+D23+D29+D33+D34</f>
        <v>7850408</v>
      </c>
      <c r="E35" s="67">
        <f>+E23+E29+E33+E34</f>
        <v>5016681</v>
      </c>
      <c r="F35" s="167">
        <f>+E35/D35</f>
        <v>0.6390344298028842</v>
      </c>
      <c r="H35" s="177"/>
    </row>
    <row r="36" spans="1:6" ht="15">
      <c r="A36" s="1"/>
      <c r="B36" s="2"/>
      <c r="F36" s="9" t="s">
        <v>24</v>
      </c>
    </row>
    <row r="37" spans="1:6" ht="27" customHeight="1">
      <c r="A37" s="179" t="s">
        <v>198</v>
      </c>
      <c r="B37" s="179"/>
      <c r="C37" s="179"/>
      <c r="D37" s="179"/>
      <c r="E37" s="179"/>
      <c r="F37" s="179"/>
    </row>
    <row r="38" spans="1:6" ht="13.5" thickBot="1">
      <c r="A38" s="2"/>
      <c r="B38" s="2"/>
      <c r="F38" s="109" t="s">
        <v>192</v>
      </c>
    </row>
    <row r="39" spans="1:6" ht="33.75">
      <c r="A39" s="4" t="s">
        <v>18</v>
      </c>
      <c r="B39" s="27" t="s">
        <v>20</v>
      </c>
      <c r="C39" s="22" t="s">
        <v>194</v>
      </c>
      <c r="D39" s="5" t="s">
        <v>183</v>
      </c>
      <c r="E39" s="5" t="s">
        <v>184</v>
      </c>
      <c r="F39" s="5" t="s">
        <v>185</v>
      </c>
    </row>
    <row r="40" spans="1:6" ht="12.75">
      <c r="A40" s="6" t="s">
        <v>7</v>
      </c>
      <c r="B40" s="28" t="s">
        <v>37</v>
      </c>
      <c r="C40" s="23">
        <f>+C41+C44+C45+C46</f>
        <v>0</v>
      </c>
      <c r="D40" s="11">
        <f>+D41+D44+D45+D46</f>
        <v>0</v>
      </c>
      <c r="E40" s="11">
        <f>+E41+E44+E45+E46</f>
        <v>0</v>
      </c>
      <c r="F40" s="11">
        <f>+F41+F44+F45+F46</f>
        <v>0</v>
      </c>
    </row>
    <row r="41" spans="1:6" ht="12.75">
      <c r="A41" s="7" t="s">
        <v>1</v>
      </c>
      <c r="B41" s="29" t="s">
        <v>25</v>
      </c>
      <c r="C41" s="23">
        <f>SUM(C42:C43)</f>
        <v>0</v>
      </c>
      <c r="D41" s="11">
        <f>SUM(D42:D43)</f>
        <v>0</v>
      </c>
      <c r="E41" s="11">
        <f>SUM(E42:E43)</f>
        <v>0</v>
      </c>
      <c r="F41" s="11">
        <f>SUM(F42:F43)</f>
        <v>0</v>
      </c>
    </row>
    <row r="42" spans="1:6" ht="12.75">
      <c r="A42" s="7"/>
      <c r="B42" s="29" t="s">
        <v>38</v>
      </c>
      <c r="C42" s="24"/>
      <c r="D42" s="12"/>
      <c r="E42" s="12"/>
      <c r="F42" s="12"/>
    </row>
    <row r="43" spans="1:6" ht="12.75">
      <c r="A43" s="7"/>
      <c r="B43" s="29" t="s">
        <v>39</v>
      </c>
      <c r="C43" s="24"/>
      <c r="D43" s="12"/>
      <c r="E43" s="12"/>
      <c r="F43" s="12"/>
    </row>
    <row r="44" spans="1:6" ht="12.75">
      <c r="A44" s="7" t="s">
        <v>40</v>
      </c>
      <c r="B44" s="28" t="s">
        <v>11</v>
      </c>
      <c r="C44" s="23"/>
      <c r="D44" s="11"/>
      <c r="E44" s="11"/>
      <c r="F44" s="11"/>
    </row>
    <row r="45" spans="1:6" ht="12.75">
      <c r="A45" s="7" t="s">
        <v>3</v>
      </c>
      <c r="B45" s="28" t="s">
        <v>52</v>
      </c>
      <c r="C45" s="24"/>
      <c r="D45" s="12"/>
      <c r="E45" s="12"/>
      <c r="F45" s="12"/>
    </row>
    <row r="46" spans="1:6" ht="12.75">
      <c r="A46" s="7" t="s">
        <v>4</v>
      </c>
      <c r="B46" s="28" t="s">
        <v>12</v>
      </c>
      <c r="C46" s="24"/>
      <c r="D46" s="12"/>
      <c r="E46" s="12"/>
      <c r="F46" s="12"/>
    </row>
    <row r="47" spans="1:6" ht="12.75">
      <c r="A47" s="6" t="s">
        <v>13</v>
      </c>
      <c r="B47" s="29" t="s">
        <v>41</v>
      </c>
      <c r="C47" s="25">
        <f>SUM(C49:C50)</f>
        <v>0</v>
      </c>
      <c r="D47" s="13">
        <f>SUM(D49:D50)</f>
        <v>0</v>
      </c>
      <c r="E47" s="13">
        <f>SUM(E49:E50)</f>
        <v>0</v>
      </c>
      <c r="F47" s="13">
        <f>SUM(F49:F50)</f>
        <v>0</v>
      </c>
    </row>
    <row r="48" spans="1:6" ht="12.75">
      <c r="A48" s="7" t="s">
        <v>1</v>
      </c>
      <c r="B48" s="29" t="s">
        <v>26</v>
      </c>
      <c r="C48" s="23"/>
      <c r="D48" s="11"/>
      <c r="E48" s="11"/>
      <c r="F48" s="11"/>
    </row>
    <row r="49" spans="1:6" ht="12.75">
      <c r="A49" s="7" t="s">
        <v>2</v>
      </c>
      <c r="B49" s="28" t="s">
        <v>27</v>
      </c>
      <c r="C49" s="24"/>
      <c r="D49" s="12"/>
      <c r="E49" s="12"/>
      <c r="F49" s="12"/>
    </row>
    <row r="50" spans="1:6" ht="12.75">
      <c r="A50" s="7" t="s">
        <v>3</v>
      </c>
      <c r="B50" s="28" t="s">
        <v>14</v>
      </c>
      <c r="C50" s="24"/>
      <c r="D50" s="12"/>
      <c r="E50" s="12"/>
      <c r="F50" s="12"/>
    </row>
    <row r="51" spans="1:6" ht="12.75">
      <c r="A51" s="6" t="s">
        <v>16</v>
      </c>
      <c r="B51" s="28" t="s">
        <v>46</v>
      </c>
      <c r="C51" s="24">
        <v>0</v>
      </c>
      <c r="D51" s="12">
        <v>0</v>
      </c>
      <c r="E51" s="12">
        <v>0</v>
      </c>
      <c r="F51" s="12">
        <v>0</v>
      </c>
    </row>
    <row r="52" spans="1:6" ht="12.75">
      <c r="A52" s="6"/>
      <c r="B52" s="29" t="s">
        <v>49</v>
      </c>
      <c r="C52" s="24"/>
      <c r="D52" s="12"/>
      <c r="E52" s="12"/>
      <c r="F52" s="12"/>
    </row>
    <row r="53" spans="1:6" ht="12.75">
      <c r="A53" s="6" t="s">
        <v>17</v>
      </c>
      <c r="B53" s="30" t="s">
        <v>47</v>
      </c>
      <c r="C53" s="24">
        <v>0</v>
      </c>
      <c r="D53" s="12">
        <v>0</v>
      </c>
      <c r="E53" s="12">
        <v>0</v>
      </c>
      <c r="F53" s="12">
        <v>0</v>
      </c>
    </row>
    <row r="54" spans="1:6" ht="12.75">
      <c r="A54" s="20"/>
      <c r="B54" s="31" t="s">
        <v>50</v>
      </c>
      <c r="C54" s="25">
        <v>0</v>
      </c>
      <c r="D54" s="13">
        <v>0</v>
      </c>
      <c r="E54" s="13">
        <v>0</v>
      </c>
      <c r="F54" s="13">
        <v>0</v>
      </c>
    </row>
    <row r="55" spans="1:6" ht="13.5" thickBot="1">
      <c r="A55" s="8"/>
      <c r="B55" s="32" t="s">
        <v>21</v>
      </c>
      <c r="C55" s="26">
        <f>+C40+C47+C51+C53</f>
        <v>0</v>
      </c>
      <c r="D55" s="14">
        <f>+D40+D47+D51+D53</f>
        <v>0</v>
      </c>
      <c r="E55" s="14">
        <f>+E40+E47+E51+E53</f>
        <v>0</v>
      </c>
      <c r="F55" s="14">
        <f>+F40+F47+F51+F53</f>
        <v>0</v>
      </c>
    </row>
    <row r="56" spans="2:3" ht="13.5" thickBot="1">
      <c r="B56" s="21"/>
      <c r="C56" s="19"/>
    </row>
    <row r="57" spans="1:6" ht="12.75">
      <c r="A57" s="33" t="s">
        <v>7</v>
      </c>
      <c r="B57" s="35" t="s">
        <v>44</v>
      </c>
      <c r="C57" s="34">
        <f>SUM(C58:C62)</f>
        <v>0</v>
      </c>
      <c r="D57" s="15">
        <f>SUM(D58:D62)</f>
        <v>0</v>
      </c>
      <c r="E57" s="15">
        <f>SUM(E58:E62)</f>
        <v>0</v>
      </c>
      <c r="F57" s="15">
        <f>SUM(F58:F62)</f>
        <v>0</v>
      </c>
    </row>
    <row r="58" spans="1:6" ht="12.75">
      <c r="A58" s="7" t="s">
        <v>1</v>
      </c>
      <c r="B58" s="28" t="s">
        <v>8</v>
      </c>
      <c r="C58" s="24"/>
      <c r="D58" s="12"/>
      <c r="E58" s="12"/>
      <c r="F58" s="12"/>
    </row>
    <row r="59" spans="1:6" ht="12.75">
      <c r="A59" s="7" t="s">
        <v>2</v>
      </c>
      <c r="B59" s="28" t="s">
        <v>42</v>
      </c>
      <c r="C59" s="24"/>
      <c r="D59" s="12"/>
      <c r="E59" s="12"/>
      <c r="F59" s="12"/>
    </row>
    <row r="60" spans="1:6" ht="12.75">
      <c r="A60" s="7" t="s">
        <v>3</v>
      </c>
      <c r="B60" s="28" t="s">
        <v>9</v>
      </c>
      <c r="C60" s="24"/>
      <c r="D60" s="12"/>
      <c r="E60" s="12"/>
      <c r="F60" s="12"/>
    </row>
    <row r="61" spans="1:6" ht="12.75">
      <c r="A61" s="7" t="s">
        <v>4</v>
      </c>
      <c r="B61" s="28" t="s">
        <v>10</v>
      </c>
      <c r="C61" s="24"/>
      <c r="D61" s="12"/>
      <c r="E61" s="12"/>
      <c r="F61" s="12"/>
    </row>
    <row r="62" spans="1:6" ht="12.75">
      <c r="A62" s="7" t="s">
        <v>5</v>
      </c>
      <c r="B62" s="28" t="s">
        <v>43</v>
      </c>
      <c r="C62" s="24"/>
      <c r="D62" s="12"/>
      <c r="E62" s="12"/>
      <c r="F62" s="12"/>
    </row>
    <row r="63" spans="1:6" ht="12.75">
      <c r="A63" s="6" t="s">
        <v>13</v>
      </c>
      <c r="B63" s="29" t="s">
        <v>45</v>
      </c>
      <c r="C63" s="24">
        <f>SUM(C64:C66)</f>
        <v>0</v>
      </c>
      <c r="D63" s="12">
        <f>SUM(D64:D66)</f>
        <v>0</v>
      </c>
      <c r="E63" s="12">
        <f>SUM(E64:E66)</f>
        <v>0</v>
      </c>
      <c r="F63" s="12">
        <f>SUM(F64:F66)</f>
        <v>0</v>
      </c>
    </row>
    <row r="64" spans="1:6" ht="12.75">
      <c r="A64" s="7" t="s">
        <v>1</v>
      </c>
      <c r="B64" s="36" t="s">
        <v>31</v>
      </c>
      <c r="C64" s="24"/>
      <c r="D64" s="12"/>
      <c r="E64" s="12"/>
      <c r="F64" s="12"/>
    </row>
    <row r="65" spans="1:6" ht="12.75">
      <c r="A65" s="7" t="s">
        <v>2</v>
      </c>
      <c r="B65" s="28" t="s">
        <v>6</v>
      </c>
      <c r="C65" s="24"/>
      <c r="D65" s="12"/>
      <c r="E65" s="12"/>
      <c r="F65" s="12"/>
    </row>
    <row r="66" spans="1:6" ht="12.75">
      <c r="A66" s="7" t="s">
        <v>3</v>
      </c>
      <c r="B66" s="28" t="s">
        <v>15</v>
      </c>
      <c r="C66" s="24"/>
      <c r="D66" s="12"/>
      <c r="E66" s="12"/>
      <c r="F66" s="12"/>
    </row>
    <row r="67" spans="1:6" ht="12.75">
      <c r="A67" s="6" t="s">
        <v>16</v>
      </c>
      <c r="B67" s="28" t="s">
        <v>48</v>
      </c>
      <c r="C67" s="24">
        <v>0</v>
      </c>
      <c r="D67" s="12">
        <v>0</v>
      </c>
      <c r="E67" s="12">
        <v>0</v>
      </c>
      <c r="F67" s="12">
        <v>0</v>
      </c>
    </row>
    <row r="68" spans="1:6" ht="12.75">
      <c r="A68" s="6" t="s">
        <v>17</v>
      </c>
      <c r="B68" s="30" t="s">
        <v>45</v>
      </c>
      <c r="C68" s="24">
        <v>0</v>
      </c>
      <c r="D68" s="12">
        <v>0</v>
      </c>
      <c r="E68" s="12">
        <v>0</v>
      </c>
      <c r="F68" s="12">
        <v>0</v>
      </c>
    </row>
    <row r="69" spans="1:6" ht="13.5" thickBot="1">
      <c r="A69" s="8"/>
      <c r="B69" s="32" t="s">
        <v>22</v>
      </c>
      <c r="C69" s="26">
        <f>+C57+C63+C67+C68</f>
        <v>0</v>
      </c>
      <c r="D69" s="14">
        <f>+D57+D63+D67+D68</f>
        <v>0</v>
      </c>
      <c r="E69" s="14">
        <f>+E57+E63+E67+E68</f>
        <v>0</v>
      </c>
      <c r="F69" s="14">
        <f>+F57+F63+F67+F68</f>
        <v>0</v>
      </c>
    </row>
    <row r="70" spans="1:6" ht="12.75">
      <c r="A70" s="2"/>
      <c r="B70" s="166"/>
      <c r="C70" s="19"/>
      <c r="D70" s="19"/>
      <c r="E70" s="19"/>
      <c r="F70" s="19"/>
    </row>
    <row r="71" spans="1:6" ht="15">
      <c r="A71" s="1"/>
      <c r="B71" s="2"/>
      <c r="F71" s="9" t="s">
        <v>51</v>
      </c>
    </row>
    <row r="72" spans="1:5" ht="27.75" customHeight="1">
      <c r="A72" s="179" t="s">
        <v>199</v>
      </c>
      <c r="B72" s="179"/>
      <c r="C72" s="179"/>
      <c r="D72" s="179"/>
      <c r="E72" s="179"/>
    </row>
    <row r="73" spans="1:6" ht="13.5" thickBot="1">
      <c r="A73" s="2"/>
      <c r="B73" s="2"/>
      <c r="F73" s="3" t="s">
        <v>192</v>
      </c>
    </row>
    <row r="74" spans="1:6" ht="33.75">
      <c r="A74" s="4" t="s">
        <v>18</v>
      </c>
      <c r="B74" s="27" t="s">
        <v>20</v>
      </c>
      <c r="C74" s="22" t="s">
        <v>194</v>
      </c>
      <c r="D74" s="5" t="s">
        <v>183</v>
      </c>
      <c r="E74" s="5" t="s">
        <v>184</v>
      </c>
      <c r="F74" s="5" t="s">
        <v>185</v>
      </c>
    </row>
    <row r="75" spans="1:6" ht="12.75">
      <c r="A75" s="6" t="s">
        <v>7</v>
      </c>
      <c r="B75" s="28" t="s">
        <v>37</v>
      </c>
      <c r="C75" s="23">
        <f>+C76+C79+C80+C81</f>
        <v>0</v>
      </c>
      <c r="D75" s="11">
        <f>+D76+D79+D80+D81</f>
        <v>0</v>
      </c>
      <c r="E75" s="11">
        <f>+E76+E79+E80+E81</f>
        <v>0</v>
      </c>
      <c r="F75" s="11">
        <f>+F76+F79+F80+F81</f>
        <v>0</v>
      </c>
    </row>
    <row r="76" spans="1:6" ht="12.75">
      <c r="A76" s="7" t="s">
        <v>1</v>
      </c>
      <c r="B76" s="29" t="s">
        <v>25</v>
      </c>
      <c r="C76" s="23">
        <f>SUM(C77:C78)</f>
        <v>0</v>
      </c>
      <c r="D76" s="11">
        <f>SUM(D77:D78)</f>
        <v>0</v>
      </c>
      <c r="E76" s="11">
        <f>SUM(E77:E78)</f>
        <v>0</v>
      </c>
      <c r="F76" s="11">
        <f>SUM(F77:F78)</f>
        <v>0</v>
      </c>
    </row>
    <row r="77" spans="1:6" ht="12.75">
      <c r="A77" s="7"/>
      <c r="B77" s="29" t="s">
        <v>38</v>
      </c>
      <c r="C77" s="24">
        <v>0</v>
      </c>
      <c r="D77" s="12">
        <v>0</v>
      </c>
      <c r="E77" s="12">
        <v>0</v>
      </c>
      <c r="F77" s="12">
        <v>0</v>
      </c>
    </row>
    <row r="78" spans="1:6" ht="12.75">
      <c r="A78" s="7"/>
      <c r="B78" s="29" t="s">
        <v>39</v>
      </c>
      <c r="C78" s="24"/>
      <c r="D78" s="12"/>
      <c r="E78" s="12"/>
      <c r="F78" s="12"/>
    </row>
    <row r="79" spans="1:6" ht="12.75">
      <c r="A79" s="7" t="s">
        <v>40</v>
      </c>
      <c r="B79" s="28" t="s">
        <v>11</v>
      </c>
      <c r="C79" s="23"/>
      <c r="D79" s="11"/>
      <c r="E79" s="11"/>
      <c r="F79" s="11"/>
    </row>
    <row r="80" spans="1:6" ht="12.75">
      <c r="A80" s="7" t="s">
        <v>3</v>
      </c>
      <c r="B80" s="28" t="s">
        <v>52</v>
      </c>
      <c r="C80" s="24"/>
      <c r="D80" s="12"/>
      <c r="E80" s="12"/>
      <c r="F80" s="12"/>
    </row>
    <row r="81" spans="1:6" ht="12.75">
      <c r="A81" s="7" t="s">
        <v>4</v>
      </c>
      <c r="B81" s="28" t="s">
        <v>12</v>
      </c>
      <c r="C81" s="24"/>
      <c r="D81" s="12"/>
      <c r="E81" s="12"/>
      <c r="F81" s="12"/>
    </row>
    <row r="82" spans="1:6" ht="12.75">
      <c r="A82" s="6" t="s">
        <v>13</v>
      </c>
      <c r="B82" s="29" t="s">
        <v>41</v>
      </c>
      <c r="C82" s="25">
        <f>SUM(C84:C85)</f>
        <v>0</v>
      </c>
      <c r="D82" s="13">
        <f>SUM(D84:D85)</f>
        <v>0</v>
      </c>
      <c r="E82" s="13">
        <f>SUM(E84:E85)</f>
        <v>0</v>
      </c>
      <c r="F82" s="13">
        <f>SUM(F84:F85)</f>
        <v>0</v>
      </c>
    </row>
    <row r="83" spans="1:6" ht="12.75">
      <c r="A83" s="7" t="s">
        <v>1</v>
      </c>
      <c r="B83" s="29" t="s">
        <v>26</v>
      </c>
      <c r="C83" s="23"/>
      <c r="D83" s="11"/>
      <c r="E83" s="11"/>
      <c r="F83" s="11"/>
    </row>
    <row r="84" spans="1:6" ht="12.75">
      <c r="A84" s="7" t="s">
        <v>2</v>
      </c>
      <c r="B84" s="28" t="s">
        <v>27</v>
      </c>
      <c r="C84" s="24"/>
      <c r="D84" s="12"/>
      <c r="E84" s="12"/>
      <c r="F84" s="12"/>
    </row>
    <row r="85" spans="1:6" ht="12.75">
      <c r="A85" s="7" t="s">
        <v>3</v>
      </c>
      <c r="B85" s="28" t="s">
        <v>14</v>
      </c>
      <c r="C85" s="24"/>
      <c r="D85" s="12"/>
      <c r="E85" s="12"/>
      <c r="F85" s="12"/>
    </row>
    <row r="86" spans="1:6" ht="12.75">
      <c r="A86" s="6" t="s">
        <v>16</v>
      </c>
      <c r="B86" s="28" t="s">
        <v>46</v>
      </c>
      <c r="C86" s="24">
        <v>0</v>
      </c>
      <c r="D86" s="12">
        <v>0</v>
      </c>
      <c r="E86" s="12">
        <v>0</v>
      </c>
      <c r="F86" s="12">
        <v>0</v>
      </c>
    </row>
    <row r="87" spans="1:6" ht="12.75">
      <c r="A87" s="6"/>
      <c r="B87" s="29" t="s">
        <v>49</v>
      </c>
      <c r="C87" s="24"/>
      <c r="D87" s="12"/>
      <c r="E87" s="12"/>
      <c r="F87" s="12"/>
    </row>
    <row r="88" spans="1:6" ht="12.75">
      <c r="A88" s="6" t="s">
        <v>17</v>
      </c>
      <c r="B88" s="30" t="s">
        <v>47</v>
      </c>
      <c r="C88" s="24">
        <v>0</v>
      </c>
      <c r="D88" s="12">
        <v>0</v>
      </c>
      <c r="E88" s="12">
        <v>0</v>
      </c>
      <c r="F88" s="12">
        <v>0</v>
      </c>
    </row>
    <row r="89" spans="1:6" ht="12.75">
      <c r="A89" s="20"/>
      <c r="B89" s="31" t="s">
        <v>50</v>
      </c>
      <c r="C89" s="25"/>
      <c r="D89" s="13"/>
      <c r="E89" s="13"/>
      <c r="F89" s="13"/>
    </row>
    <row r="90" spans="1:6" ht="13.5" thickBot="1">
      <c r="A90" s="8"/>
      <c r="B90" s="32" t="s">
        <v>21</v>
      </c>
      <c r="C90" s="26">
        <f>+C75+C82+C86+C88</f>
        <v>0</v>
      </c>
      <c r="D90" s="14">
        <f>+D75+D82+D86+D88</f>
        <v>0</v>
      </c>
      <c r="E90" s="14">
        <f>+E75+E82+E86+E88</f>
        <v>0</v>
      </c>
      <c r="F90" s="14">
        <f>+F75+F82+F86+F88</f>
        <v>0</v>
      </c>
    </row>
    <row r="91" spans="1:3" ht="13.5" thickBot="1">
      <c r="A91" s="16"/>
      <c r="B91" s="17"/>
      <c r="C91" s="18"/>
    </row>
    <row r="92" spans="1:6" ht="12.75">
      <c r="A92" s="33" t="s">
        <v>7</v>
      </c>
      <c r="B92" s="35" t="s">
        <v>44</v>
      </c>
      <c r="C92" s="34">
        <f>SUM(C93:C97)</f>
        <v>0</v>
      </c>
      <c r="D92" s="15">
        <f>SUM(D93:D97)</f>
        <v>0</v>
      </c>
      <c r="E92" s="15">
        <f>SUM(E93:E97)</f>
        <v>0</v>
      </c>
      <c r="F92" s="15">
        <f>SUM(F93:F97)</f>
        <v>0</v>
      </c>
    </row>
    <row r="93" spans="1:6" ht="12.75">
      <c r="A93" s="7" t="s">
        <v>1</v>
      </c>
      <c r="B93" s="28" t="s">
        <v>8</v>
      </c>
      <c r="C93" s="24"/>
      <c r="D93" s="12"/>
      <c r="E93" s="12"/>
      <c r="F93" s="12"/>
    </row>
    <row r="94" spans="1:6" ht="12.75">
      <c r="A94" s="7" t="s">
        <v>2</v>
      </c>
      <c r="B94" s="28" t="s">
        <v>42</v>
      </c>
      <c r="C94" s="24"/>
      <c r="D94" s="12"/>
      <c r="E94" s="12"/>
      <c r="F94" s="12"/>
    </row>
    <row r="95" spans="1:6" ht="12.75">
      <c r="A95" s="7" t="s">
        <v>3</v>
      </c>
      <c r="B95" s="28" t="s">
        <v>9</v>
      </c>
      <c r="C95" s="24"/>
      <c r="D95" s="12"/>
      <c r="E95" s="12"/>
      <c r="F95" s="12"/>
    </row>
    <row r="96" spans="1:6" ht="12.75">
      <c r="A96" s="7" t="s">
        <v>4</v>
      </c>
      <c r="B96" s="28" t="s">
        <v>10</v>
      </c>
      <c r="C96" s="24"/>
      <c r="D96" s="12"/>
      <c r="E96" s="12"/>
      <c r="F96" s="12"/>
    </row>
    <row r="97" spans="1:6" ht="12.75">
      <c r="A97" s="7" t="s">
        <v>5</v>
      </c>
      <c r="B97" s="28" t="s">
        <v>43</v>
      </c>
      <c r="C97" s="24"/>
      <c r="D97" s="12"/>
      <c r="E97" s="12"/>
      <c r="F97" s="12"/>
    </row>
    <row r="98" spans="1:6" ht="12.75">
      <c r="A98" s="6" t="s">
        <v>13</v>
      </c>
      <c r="B98" s="29" t="s">
        <v>45</v>
      </c>
      <c r="C98" s="24">
        <f>SUM(C99:C101)</f>
        <v>0</v>
      </c>
      <c r="D98" s="12">
        <f>SUM(D99:D101)</f>
        <v>0</v>
      </c>
      <c r="E98" s="12">
        <f>SUM(E99:E101)</f>
        <v>0</v>
      </c>
      <c r="F98" s="12">
        <f>SUM(F99:F101)</f>
        <v>0</v>
      </c>
    </row>
    <row r="99" spans="1:6" ht="12.75">
      <c r="A99" s="7" t="s">
        <v>1</v>
      </c>
      <c r="B99" s="36" t="s">
        <v>31</v>
      </c>
      <c r="C99" s="24"/>
      <c r="D99" s="12"/>
      <c r="E99" s="12"/>
      <c r="F99" s="12"/>
    </row>
    <row r="100" spans="1:6" ht="12.75">
      <c r="A100" s="7" t="s">
        <v>2</v>
      </c>
      <c r="B100" s="28" t="s">
        <v>6</v>
      </c>
      <c r="C100" s="24"/>
      <c r="D100" s="12"/>
      <c r="E100" s="12"/>
      <c r="F100" s="12"/>
    </row>
    <row r="101" spans="1:6" ht="12.75">
      <c r="A101" s="7" t="s">
        <v>3</v>
      </c>
      <c r="B101" s="28" t="s">
        <v>15</v>
      </c>
      <c r="C101" s="24"/>
      <c r="D101" s="12"/>
      <c r="E101" s="12"/>
      <c r="F101" s="12"/>
    </row>
    <row r="102" spans="1:6" ht="12.75">
      <c r="A102" s="6" t="s">
        <v>16</v>
      </c>
      <c r="B102" s="28" t="s">
        <v>48</v>
      </c>
      <c r="C102" s="24">
        <v>0</v>
      </c>
      <c r="D102" s="12">
        <v>0</v>
      </c>
      <c r="E102" s="12">
        <v>0</v>
      </c>
      <c r="F102" s="12">
        <v>0</v>
      </c>
    </row>
    <row r="103" spans="1:6" ht="12.75">
      <c r="A103" s="6" t="s">
        <v>17</v>
      </c>
      <c r="B103" s="30" t="s">
        <v>45</v>
      </c>
      <c r="C103" s="24">
        <v>0</v>
      </c>
      <c r="D103" s="12">
        <v>0</v>
      </c>
      <c r="E103" s="12">
        <v>0</v>
      </c>
      <c r="F103" s="12">
        <v>0</v>
      </c>
    </row>
    <row r="104" spans="1:6" ht="13.5" thickBot="1">
      <c r="A104" s="8"/>
      <c r="B104" s="32" t="s">
        <v>22</v>
      </c>
      <c r="C104" s="26">
        <f>+C92+C98+C102+C103</f>
        <v>0</v>
      </c>
      <c r="D104" s="14">
        <f>+D92+D98+D102+D103</f>
        <v>0</v>
      </c>
      <c r="E104" s="14">
        <f>+E92+E98+E102+E103</f>
        <v>0</v>
      </c>
      <c r="F104" s="14">
        <f>+F92+F98+F102+F103</f>
        <v>0</v>
      </c>
    </row>
  </sheetData>
  <sheetProtection/>
  <mergeCells count="3">
    <mergeCell ref="A72:E72"/>
    <mergeCell ref="A3:F3"/>
    <mergeCell ref="A37:F37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1" manualBreakCount="1"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52">
      <selection activeCell="C47" sqref="C47"/>
    </sheetView>
  </sheetViews>
  <sheetFormatPr defaultColWidth="9.140625" defaultRowHeight="12.75"/>
  <cols>
    <col min="1" max="1" width="7.28125" style="110" customWidth="1"/>
    <col min="2" max="2" width="29.28125" style="110" customWidth="1"/>
    <col min="3" max="3" width="8.8515625" style="110" customWidth="1"/>
    <col min="4" max="4" width="7.8515625" style="110" customWidth="1"/>
    <col min="5" max="5" width="9.140625" style="110" customWidth="1"/>
    <col min="6" max="6" width="10.00390625" style="110" customWidth="1"/>
    <col min="7" max="7" width="8.421875" style="110" customWidth="1"/>
    <col min="8" max="8" width="8.00390625" style="110" customWidth="1"/>
    <col min="9" max="16384" width="9.140625" style="110" customWidth="1"/>
  </cols>
  <sheetData>
    <row r="1" spans="2:8" ht="14.25">
      <c r="B1" s="118"/>
      <c r="C1" s="118"/>
      <c r="D1" s="181" t="s">
        <v>189</v>
      </c>
      <c r="E1" s="181"/>
      <c r="F1" s="181"/>
      <c r="G1" s="181"/>
      <c r="H1" s="181"/>
    </row>
    <row r="2" spans="1:10" ht="15" customHeight="1">
      <c r="A2" s="182" t="s">
        <v>200</v>
      </c>
      <c r="B2" s="182"/>
      <c r="C2" s="182"/>
      <c r="D2" s="182"/>
      <c r="E2" s="182"/>
      <c r="F2" s="182"/>
      <c r="G2" s="182"/>
      <c r="H2" s="182"/>
      <c r="I2" s="119"/>
      <c r="J2" s="119"/>
    </row>
    <row r="3" spans="1:10" ht="15" customHeight="1">
      <c r="A3" s="182"/>
      <c r="B3" s="182"/>
      <c r="C3" s="182"/>
      <c r="D3" s="182"/>
      <c r="E3" s="182"/>
      <c r="F3" s="182"/>
      <c r="G3" s="182"/>
      <c r="H3" s="182"/>
      <c r="I3" s="119"/>
      <c r="J3" s="119"/>
    </row>
    <row r="4" spans="1:10" ht="18" thickBot="1">
      <c r="A4" s="120"/>
      <c r="B4" s="120"/>
      <c r="C4" s="120"/>
      <c r="D4" s="120"/>
      <c r="E4" s="120"/>
      <c r="F4" s="120"/>
      <c r="G4" s="120"/>
      <c r="H4" s="109" t="s">
        <v>192</v>
      </c>
      <c r="I4" s="120"/>
      <c r="J4" s="120"/>
    </row>
    <row r="5" spans="1:8" ht="118.5">
      <c r="A5" s="121"/>
      <c r="B5" s="122" t="s">
        <v>66</v>
      </c>
      <c r="C5" s="123" t="s">
        <v>67</v>
      </c>
      <c r="D5" s="123" t="s">
        <v>68</v>
      </c>
      <c r="E5" s="123" t="s">
        <v>69</v>
      </c>
      <c r="F5" s="160" t="s">
        <v>70</v>
      </c>
      <c r="G5" s="184" t="s">
        <v>186</v>
      </c>
      <c r="H5" s="186" t="s">
        <v>187</v>
      </c>
    </row>
    <row r="6" spans="1:8" ht="14.25">
      <c r="A6" s="124"/>
      <c r="B6" s="125"/>
      <c r="C6" s="188" t="s">
        <v>71</v>
      </c>
      <c r="D6" s="189"/>
      <c r="E6" s="189"/>
      <c r="F6" s="190"/>
      <c r="G6" s="185"/>
      <c r="H6" s="187"/>
    </row>
    <row r="7" spans="1:8" ht="14.25">
      <c r="A7" s="126" t="s">
        <v>72</v>
      </c>
      <c r="B7" s="131" t="s">
        <v>73</v>
      </c>
      <c r="C7" s="128"/>
      <c r="D7" s="129"/>
      <c r="E7" s="128"/>
      <c r="F7" s="129"/>
      <c r="G7" s="161"/>
      <c r="H7" s="130"/>
    </row>
    <row r="8" spans="1:8" ht="27">
      <c r="A8" s="126" t="s">
        <v>74</v>
      </c>
      <c r="B8" s="131" t="s">
        <v>75</v>
      </c>
      <c r="C8" s="128"/>
      <c r="D8" s="129"/>
      <c r="E8" s="128"/>
      <c r="F8" s="129"/>
      <c r="G8" s="161"/>
      <c r="H8" s="130"/>
    </row>
    <row r="9" spans="1:8" ht="27">
      <c r="A9" s="126" t="s">
        <v>76</v>
      </c>
      <c r="B9" s="131" t="s">
        <v>77</v>
      </c>
      <c r="C9" s="128"/>
      <c r="D9" s="129"/>
      <c r="E9" s="128"/>
      <c r="F9" s="129">
        <v>0</v>
      </c>
      <c r="G9" s="161">
        <v>0</v>
      </c>
      <c r="H9" s="130"/>
    </row>
    <row r="10" spans="1:8" ht="14.25">
      <c r="A10" s="126" t="s">
        <v>78</v>
      </c>
      <c r="B10" s="131" t="s">
        <v>79</v>
      </c>
      <c r="C10" s="128"/>
      <c r="D10" s="129"/>
      <c r="E10" s="128"/>
      <c r="F10" s="129"/>
      <c r="G10" s="161"/>
      <c r="H10" s="130"/>
    </row>
    <row r="11" spans="1:8" ht="14.25">
      <c r="A11" s="126" t="s">
        <v>80</v>
      </c>
      <c r="B11" s="131" t="s">
        <v>81</v>
      </c>
      <c r="C11" s="128"/>
      <c r="D11" s="129"/>
      <c r="E11" s="128"/>
      <c r="F11" s="129"/>
      <c r="G11" s="161"/>
      <c r="H11" s="130"/>
    </row>
    <row r="12" spans="1:8" ht="14.25">
      <c r="A12" s="126" t="s">
        <v>82</v>
      </c>
      <c r="B12" s="131" t="s">
        <v>83</v>
      </c>
      <c r="C12" s="128"/>
      <c r="D12" s="129"/>
      <c r="E12" s="128"/>
      <c r="F12" s="129"/>
      <c r="G12" s="161"/>
      <c r="H12" s="130"/>
    </row>
    <row r="13" spans="1:8" ht="14.25">
      <c r="A13" s="126" t="s">
        <v>84</v>
      </c>
      <c r="B13" s="131" t="s">
        <v>85</v>
      </c>
      <c r="C13" s="131">
        <f aca="true" t="shared" si="0" ref="C13:H13">SUM(C8:C12)</f>
        <v>0</v>
      </c>
      <c r="D13" s="131">
        <f t="shared" si="0"/>
        <v>0</v>
      </c>
      <c r="E13" s="131">
        <f t="shared" si="0"/>
        <v>0</v>
      </c>
      <c r="F13" s="131">
        <f t="shared" si="0"/>
        <v>0</v>
      </c>
      <c r="G13" s="131">
        <v>0</v>
      </c>
      <c r="H13" s="176">
        <f t="shared" si="0"/>
        <v>0</v>
      </c>
    </row>
    <row r="14" spans="1:8" ht="14.25">
      <c r="A14" s="126" t="s">
        <v>86</v>
      </c>
      <c r="B14" s="131" t="s">
        <v>87</v>
      </c>
      <c r="C14" s="128"/>
      <c r="D14" s="129"/>
      <c r="E14" s="128"/>
      <c r="F14" s="129"/>
      <c r="G14" s="161"/>
      <c r="H14" s="130"/>
    </row>
    <row r="15" spans="1:8" ht="27">
      <c r="A15" s="126" t="s">
        <v>88</v>
      </c>
      <c r="B15" s="131" t="s">
        <v>89</v>
      </c>
      <c r="C15" s="128"/>
      <c r="D15" s="129"/>
      <c r="E15" s="128"/>
      <c r="F15" s="129"/>
      <c r="G15" s="161"/>
      <c r="H15" s="130"/>
    </row>
    <row r="16" spans="1:8" ht="27">
      <c r="A16" s="126" t="s">
        <v>90</v>
      </c>
      <c r="B16" s="131" t="s">
        <v>91</v>
      </c>
      <c r="C16" s="128"/>
      <c r="D16" s="129"/>
      <c r="E16" s="128"/>
      <c r="F16" s="129"/>
      <c r="G16" s="161"/>
      <c r="H16" s="130"/>
    </row>
    <row r="17" spans="1:8" ht="14.25">
      <c r="A17" s="126" t="s">
        <v>92</v>
      </c>
      <c r="B17" s="131" t="s">
        <v>93</v>
      </c>
      <c r="C17" s="128">
        <f aca="true" t="shared" si="1" ref="C17:H17">SUM(C14:C16)</f>
        <v>0</v>
      </c>
      <c r="D17" s="128">
        <f t="shared" si="1"/>
        <v>0</v>
      </c>
      <c r="E17" s="128">
        <f t="shared" si="1"/>
        <v>0</v>
      </c>
      <c r="F17" s="128">
        <f t="shared" si="1"/>
        <v>0</v>
      </c>
      <c r="G17" s="128">
        <f t="shared" si="1"/>
        <v>0</v>
      </c>
      <c r="H17" s="132">
        <f t="shared" si="1"/>
        <v>0</v>
      </c>
    </row>
    <row r="18" spans="1:8" ht="27">
      <c r="A18" s="126" t="s">
        <v>94</v>
      </c>
      <c r="B18" s="131" t="s">
        <v>95</v>
      </c>
      <c r="C18" s="128"/>
      <c r="D18" s="129"/>
      <c r="E18" s="128"/>
      <c r="F18" s="129"/>
      <c r="G18" s="161"/>
      <c r="H18" s="130"/>
    </row>
    <row r="19" spans="1:8" ht="30" customHeight="1">
      <c r="A19" s="133" t="s">
        <v>96</v>
      </c>
      <c r="B19" s="134" t="s">
        <v>97</v>
      </c>
      <c r="C19" s="134">
        <f aca="true" t="shared" si="2" ref="C19:H19">+C7+C13+C17+C18</f>
        <v>0</v>
      </c>
      <c r="D19" s="134">
        <f t="shared" si="2"/>
        <v>0</v>
      </c>
      <c r="E19" s="134">
        <f t="shared" si="2"/>
        <v>0</v>
      </c>
      <c r="F19" s="134">
        <f t="shared" si="2"/>
        <v>0</v>
      </c>
      <c r="G19" s="134">
        <f t="shared" si="2"/>
        <v>0</v>
      </c>
      <c r="H19" s="135">
        <f t="shared" si="2"/>
        <v>0</v>
      </c>
    </row>
    <row r="20" spans="1:8" ht="14.25">
      <c r="A20" s="126" t="s">
        <v>98</v>
      </c>
      <c r="B20" s="127" t="s">
        <v>99</v>
      </c>
      <c r="C20" s="128"/>
      <c r="D20" s="129"/>
      <c r="E20" s="128"/>
      <c r="F20" s="129"/>
      <c r="G20" s="161"/>
      <c r="H20" s="130"/>
    </row>
    <row r="21" spans="1:8" ht="14.25" customHeight="1">
      <c r="A21" s="126" t="s">
        <v>100</v>
      </c>
      <c r="B21" s="131" t="s">
        <v>101</v>
      </c>
      <c r="C21" s="128"/>
      <c r="D21" s="129"/>
      <c r="E21" s="128"/>
      <c r="F21" s="129"/>
      <c r="G21" s="161"/>
      <c r="H21" s="130"/>
    </row>
    <row r="22" spans="1:8" ht="29.25" customHeight="1">
      <c r="A22" s="133" t="s">
        <v>102</v>
      </c>
      <c r="B22" s="134" t="s">
        <v>103</v>
      </c>
      <c r="C22" s="134">
        <f aca="true" t="shared" si="3" ref="C22:H22">SUM(C20:C21)</f>
        <v>0</v>
      </c>
      <c r="D22" s="134">
        <f t="shared" si="3"/>
        <v>0</v>
      </c>
      <c r="E22" s="134">
        <f t="shared" si="3"/>
        <v>0</v>
      </c>
      <c r="F22" s="134">
        <f t="shared" si="3"/>
        <v>0</v>
      </c>
      <c r="G22" s="134">
        <f t="shared" si="3"/>
        <v>0</v>
      </c>
      <c r="H22" s="135">
        <f t="shared" si="3"/>
        <v>0</v>
      </c>
    </row>
    <row r="23" spans="1:8" ht="15.75" customHeight="1">
      <c r="A23" s="126" t="s">
        <v>104</v>
      </c>
      <c r="B23" s="131" t="s">
        <v>105</v>
      </c>
      <c r="C23" s="128"/>
      <c r="D23" s="129"/>
      <c r="E23" s="128"/>
      <c r="F23" s="129"/>
      <c r="G23" s="161"/>
      <c r="H23" s="130"/>
    </row>
    <row r="24" spans="1:8" ht="14.25" customHeight="1">
      <c r="A24" s="126" t="s">
        <v>106</v>
      </c>
      <c r="B24" s="131" t="s">
        <v>107</v>
      </c>
      <c r="C24" s="128"/>
      <c r="D24" s="129"/>
      <c r="E24" s="128"/>
      <c r="F24" s="129">
        <v>54505</v>
      </c>
      <c r="G24" s="161">
        <v>54505</v>
      </c>
      <c r="H24" s="130"/>
    </row>
    <row r="25" spans="1:8" ht="14.25" customHeight="1">
      <c r="A25" s="126" t="s">
        <v>108</v>
      </c>
      <c r="B25" s="131" t="s">
        <v>109</v>
      </c>
      <c r="C25" s="128"/>
      <c r="D25" s="129"/>
      <c r="E25" s="128"/>
      <c r="F25" s="129">
        <v>2779222</v>
      </c>
      <c r="G25" s="161">
        <v>2779222</v>
      </c>
      <c r="H25" s="130"/>
    </row>
    <row r="26" spans="1:8" ht="14.25" customHeight="1">
      <c r="A26" s="126" t="s">
        <v>110</v>
      </c>
      <c r="B26" s="131" t="s">
        <v>111</v>
      </c>
      <c r="C26" s="128"/>
      <c r="D26" s="129"/>
      <c r="E26" s="128"/>
      <c r="F26" s="129"/>
      <c r="G26" s="161"/>
      <c r="H26" s="130"/>
    </row>
    <row r="27" spans="1:8" ht="14.25" customHeight="1">
      <c r="A27" s="126" t="s">
        <v>112</v>
      </c>
      <c r="B27" s="131" t="s">
        <v>113</v>
      </c>
      <c r="C27" s="128"/>
      <c r="D27" s="129"/>
      <c r="E27" s="128"/>
      <c r="F27" s="129"/>
      <c r="G27" s="161"/>
      <c r="H27" s="130"/>
    </row>
    <row r="28" spans="1:8" ht="16.5" customHeight="1">
      <c r="A28" s="133" t="s">
        <v>114</v>
      </c>
      <c r="B28" s="134" t="s">
        <v>115</v>
      </c>
      <c r="C28" s="134">
        <f aca="true" t="shared" si="4" ref="C28:H28">SUM(C23:C27)</f>
        <v>0</v>
      </c>
      <c r="D28" s="134">
        <f t="shared" si="4"/>
        <v>0</v>
      </c>
      <c r="E28" s="134">
        <f t="shared" si="4"/>
        <v>0</v>
      </c>
      <c r="F28" s="134">
        <f t="shared" si="4"/>
        <v>2833727</v>
      </c>
      <c r="G28" s="134">
        <f t="shared" si="4"/>
        <v>2833727</v>
      </c>
      <c r="H28" s="135">
        <f t="shared" si="4"/>
        <v>0</v>
      </c>
    </row>
    <row r="29" spans="1:8" ht="24.75" customHeight="1">
      <c r="A29" s="126" t="s">
        <v>116</v>
      </c>
      <c r="B29" s="131" t="s">
        <v>117</v>
      </c>
      <c r="C29" s="128"/>
      <c r="D29" s="129"/>
      <c r="E29" s="128"/>
      <c r="F29" s="129"/>
      <c r="G29" s="161"/>
      <c r="H29" s="130"/>
    </row>
    <row r="30" spans="1:8" ht="13.5" customHeight="1">
      <c r="A30" s="126" t="s">
        <v>118</v>
      </c>
      <c r="B30" s="131" t="s">
        <v>119</v>
      </c>
      <c r="C30" s="128"/>
      <c r="D30" s="129"/>
      <c r="E30" s="128"/>
      <c r="F30" s="129"/>
      <c r="G30" s="161">
        <f>F30</f>
        <v>0</v>
      </c>
      <c r="H30" s="130"/>
    </row>
    <row r="31" spans="1:8" ht="16.5" customHeight="1">
      <c r="A31" s="126" t="s">
        <v>120</v>
      </c>
      <c r="B31" s="131" t="s">
        <v>121</v>
      </c>
      <c r="C31" s="128"/>
      <c r="D31" s="129"/>
      <c r="E31" s="128"/>
      <c r="F31" s="129"/>
      <c r="G31" s="161"/>
      <c r="H31" s="130"/>
    </row>
    <row r="32" spans="1:8" ht="17.25" customHeight="1">
      <c r="A32" s="133" t="s">
        <v>122</v>
      </c>
      <c r="B32" s="134" t="s">
        <v>123</v>
      </c>
      <c r="C32" s="134">
        <f aca="true" t="shared" si="5" ref="C32:H32">SUM(C29:C31)</f>
        <v>0</v>
      </c>
      <c r="D32" s="134">
        <f t="shared" si="5"/>
        <v>0</v>
      </c>
      <c r="E32" s="134">
        <f t="shared" si="5"/>
        <v>0</v>
      </c>
      <c r="F32" s="134">
        <f t="shared" si="5"/>
        <v>0</v>
      </c>
      <c r="G32" s="134">
        <f t="shared" si="5"/>
        <v>0</v>
      </c>
      <c r="H32" s="135">
        <f t="shared" si="5"/>
        <v>0</v>
      </c>
    </row>
    <row r="33" spans="1:8" ht="31.5" customHeight="1">
      <c r="A33" s="133" t="s">
        <v>124</v>
      </c>
      <c r="B33" s="134" t="s">
        <v>125</v>
      </c>
      <c r="C33" s="134"/>
      <c r="D33" s="134"/>
      <c r="E33" s="134"/>
      <c r="F33" s="134"/>
      <c r="G33" s="162">
        <f>F33</f>
        <v>0</v>
      </c>
      <c r="H33" s="135"/>
    </row>
    <row r="34" spans="1:8" ht="23.25" customHeight="1">
      <c r="A34" s="133" t="s">
        <v>126</v>
      </c>
      <c r="B34" s="134" t="s">
        <v>127</v>
      </c>
      <c r="C34" s="134"/>
      <c r="D34" s="136"/>
      <c r="E34" s="134"/>
      <c r="F34" s="136"/>
      <c r="G34" s="163"/>
      <c r="H34" s="137"/>
    </row>
    <row r="35" spans="1:8" ht="18.75" customHeight="1" thickBot="1">
      <c r="A35" s="138"/>
      <c r="B35" s="139" t="s">
        <v>128</v>
      </c>
      <c r="C35" s="140">
        <f aca="true" t="shared" si="6" ref="C35:H35">+C19+C22+C28+C32+C33+C34</f>
        <v>0</v>
      </c>
      <c r="D35" s="140">
        <f t="shared" si="6"/>
        <v>0</v>
      </c>
      <c r="E35" s="140">
        <f t="shared" si="6"/>
        <v>0</v>
      </c>
      <c r="F35" s="141">
        <f t="shared" si="6"/>
        <v>2833727</v>
      </c>
      <c r="G35" s="141">
        <f t="shared" si="6"/>
        <v>2833727</v>
      </c>
      <c r="H35" s="142">
        <f t="shared" si="6"/>
        <v>0</v>
      </c>
    </row>
    <row r="36" spans="1:8" ht="45" customHeight="1">
      <c r="A36" s="143"/>
      <c r="B36" s="143"/>
      <c r="C36" s="144"/>
      <c r="D36" s="143"/>
      <c r="E36" s="144"/>
      <c r="F36" s="143"/>
      <c r="G36" s="143"/>
      <c r="H36" s="143"/>
    </row>
    <row r="37" spans="1:8" ht="14.25">
      <c r="A37" s="183" t="s">
        <v>129</v>
      </c>
      <c r="B37" s="183"/>
      <c r="C37" s="183"/>
      <c r="D37" s="143"/>
      <c r="E37" s="144"/>
      <c r="F37" s="143"/>
      <c r="G37" s="143"/>
      <c r="H37" s="143"/>
    </row>
    <row r="38" spans="1:8" ht="15" thickBot="1">
      <c r="A38" s="143"/>
      <c r="B38" s="143"/>
      <c r="C38" s="144"/>
      <c r="D38" s="143"/>
      <c r="E38" s="144"/>
      <c r="F38" s="143"/>
      <c r="G38" s="143"/>
      <c r="H38" s="143"/>
    </row>
    <row r="39" spans="1:8" ht="27">
      <c r="A39" s="145"/>
      <c r="B39" s="122" t="s">
        <v>130</v>
      </c>
      <c r="C39" s="146" t="s">
        <v>131</v>
      </c>
      <c r="D39" s="143"/>
      <c r="E39" s="144"/>
      <c r="F39" s="143"/>
      <c r="G39" s="143"/>
      <c r="H39" s="143"/>
    </row>
    <row r="40" spans="1:8" ht="14.25">
      <c r="A40" s="126" t="s">
        <v>132</v>
      </c>
      <c r="B40" s="131" t="s">
        <v>133</v>
      </c>
      <c r="C40" s="147">
        <v>0</v>
      </c>
      <c r="D40" s="143"/>
      <c r="E40" s="144"/>
      <c r="F40" s="143"/>
      <c r="G40" s="143"/>
      <c r="H40" s="143"/>
    </row>
    <row r="41" spans="1:8" ht="14.25">
      <c r="A41" s="126" t="s">
        <v>134</v>
      </c>
      <c r="B41" s="131" t="s">
        <v>135</v>
      </c>
      <c r="C41" s="147"/>
      <c r="D41" s="143"/>
      <c r="E41" s="144"/>
      <c r="F41" s="143"/>
      <c r="G41" s="143"/>
      <c r="H41" s="143"/>
    </row>
    <row r="42" spans="1:8" ht="27">
      <c r="A42" s="126" t="s">
        <v>136</v>
      </c>
      <c r="B42" s="131" t="s">
        <v>137</v>
      </c>
      <c r="C42" s="147">
        <v>2636313</v>
      </c>
      <c r="D42" s="143"/>
      <c r="E42" s="144"/>
      <c r="F42" s="143"/>
      <c r="G42" s="143"/>
      <c r="H42" s="143"/>
    </row>
    <row r="43" spans="1:8" ht="14.25">
      <c r="A43" s="126" t="s">
        <v>138</v>
      </c>
      <c r="B43" s="131" t="s">
        <v>139</v>
      </c>
      <c r="C43" s="147">
        <v>-128651</v>
      </c>
      <c r="D43" s="143"/>
      <c r="E43" s="144"/>
      <c r="F43" s="143"/>
      <c r="G43" s="143"/>
      <c r="H43" s="143"/>
    </row>
    <row r="44" spans="1:8" ht="27">
      <c r="A44" s="126" t="s">
        <v>140</v>
      </c>
      <c r="B44" s="131" t="s">
        <v>141</v>
      </c>
      <c r="C44" s="147"/>
      <c r="D44" s="143"/>
      <c r="E44" s="144"/>
      <c r="F44" s="143"/>
      <c r="G44" s="143"/>
      <c r="H44" s="143"/>
    </row>
    <row r="45" spans="1:8" ht="14.25">
      <c r="A45" s="126" t="s">
        <v>142</v>
      </c>
      <c r="B45" s="131" t="s">
        <v>143</v>
      </c>
      <c r="C45" s="147">
        <v>326065</v>
      </c>
      <c r="D45" s="143"/>
      <c r="E45" s="144"/>
      <c r="F45" s="143"/>
      <c r="G45" s="143"/>
      <c r="H45" s="143"/>
    </row>
    <row r="46" spans="1:8" ht="14.25">
      <c r="A46" s="133" t="s">
        <v>144</v>
      </c>
      <c r="B46" s="134" t="s">
        <v>145</v>
      </c>
      <c r="C46" s="135">
        <f>SUM(C40:C45)</f>
        <v>2833727</v>
      </c>
      <c r="D46" s="143"/>
      <c r="E46" s="144"/>
      <c r="F46" s="143"/>
      <c r="G46" s="143"/>
      <c r="H46" s="143"/>
    </row>
    <row r="47" spans="1:8" ht="27">
      <c r="A47" s="126" t="s">
        <v>146</v>
      </c>
      <c r="B47" s="131" t="s">
        <v>147</v>
      </c>
      <c r="C47" s="147"/>
      <c r="D47" s="143"/>
      <c r="E47" s="144"/>
      <c r="F47" s="143"/>
      <c r="G47" s="143"/>
      <c r="H47" s="143"/>
    </row>
    <row r="48" spans="1:8" ht="27">
      <c r="A48" s="126" t="s">
        <v>148</v>
      </c>
      <c r="B48" s="131" t="s">
        <v>149</v>
      </c>
      <c r="C48" s="147"/>
      <c r="D48" s="143"/>
      <c r="E48" s="144"/>
      <c r="F48" s="143"/>
      <c r="G48" s="143"/>
      <c r="H48" s="143"/>
    </row>
    <row r="49" spans="1:8" ht="27">
      <c r="A49" s="126" t="s">
        <v>150</v>
      </c>
      <c r="B49" s="131" t="s">
        <v>151</v>
      </c>
      <c r="C49" s="147"/>
      <c r="D49" s="143"/>
      <c r="E49" s="144"/>
      <c r="F49" s="143"/>
      <c r="G49" s="143"/>
      <c r="H49" s="143"/>
    </row>
    <row r="50" spans="1:8" ht="14.25">
      <c r="A50" s="133" t="s">
        <v>152</v>
      </c>
      <c r="B50" s="134" t="s">
        <v>153</v>
      </c>
      <c r="C50" s="135">
        <f>SUM(C47:C49)</f>
        <v>0</v>
      </c>
      <c r="D50" s="143"/>
      <c r="E50" s="144"/>
      <c r="F50" s="143"/>
      <c r="G50" s="143"/>
      <c r="H50" s="143"/>
    </row>
    <row r="51" spans="1:8" ht="39.75">
      <c r="A51" s="133" t="s">
        <v>154</v>
      </c>
      <c r="B51" s="134" t="s">
        <v>155</v>
      </c>
      <c r="C51" s="135"/>
      <c r="D51" s="143"/>
      <c r="E51" s="144"/>
      <c r="F51" s="143"/>
      <c r="G51" s="143"/>
      <c r="H51" s="143"/>
    </row>
    <row r="52" spans="1:8" ht="29.25" customHeight="1">
      <c r="A52" s="133" t="s">
        <v>156</v>
      </c>
      <c r="B52" s="134" t="s">
        <v>157</v>
      </c>
      <c r="C52" s="135"/>
      <c r="D52" s="143"/>
      <c r="E52" s="144"/>
      <c r="F52" s="143"/>
      <c r="G52" s="143"/>
      <c r="H52" s="143"/>
    </row>
    <row r="53" spans="1:8" ht="27">
      <c r="A53" s="133" t="s">
        <v>158</v>
      </c>
      <c r="B53" s="134" t="s">
        <v>159</v>
      </c>
      <c r="C53" s="135"/>
      <c r="D53" s="143"/>
      <c r="E53" s="144"/>
      <c r="F53" s="143"/>
      <c r="G53" s="143"/>
      <c r="H53" s="143"/>
    </row>
    <row r="54" spans="1:8" ht="15" thickBot="1">
      <c r="A54" s="138"/>
      <c r="B54" s="139" t="s">
        <v>160</v>
      </c>
      <c r="C54" s="148">
        <f>+C46+C50+C51+C52+C53</f>
        <v>2833727</v>
      </c>
      <c r="D54" s="143"/>
      <c r="E54" s="144"/>
      <c r="F54" s="143"/>
      <c r="G54" s="143"/>
      <c r="H54" s="143"/>
    </row>
    <row r="55" spans="1:8" ht="14.25">
      <c r="A55" s="143"/>
      <c r="B55" s="143"/>
      <c r="C55" s="144"/>
      <c r="D55" s="143"/>
      <c r="E55" s="144"/>
      <c r="F55" s="143"/>
      <c r="G55" s="143"/>
      <c r="H55" s="143"/>
    </row>
    <row r="56" spans="1:8" ht="25.5" customHeight="1">
      <c r="A56" s="180" t="s">
        <v>161</v>
      </c>
      <c r="B56" s="180"/>
      <c r="C56" s="180"/>
      <c r="D56" s="143"/>
      <c r="E56" s="144"/>
      <c r="F56" s="143"/>
      <c r="G56" s="143"/>
      <c r="H56" s="143"/>
    </row>
    <row r="57" spans="1:8" ht="15" thickBot="1">
      <c r="A57" s="149"/>
      <c r="B57" s="150"/>
      <c r="C57" s="144"/>
      <c r="D57" s="143"/>
      <c r="E57" s="144"/>
      <c r="F57" s="143"/>
      <c r="G57" s="143"/>
      <c r="H57" s="143"/>
    </row>
    <row r="58" spans="1:8" ht="27">
      <c r="A58" s="151"/>
      <c r="B58" s="152" t="s">
        <v>0</v>
      </c>
      <c r="C58" s="153" t="s">
        <v>131</v>
      </c>
      <c r="D58" s="143"/>
      <c r="E58" s="144"/>
      <c r="F58" s="143"/>
      <c r="G58" s="143"/>
      <c r="H58" s="143"/>
    </row>
    <row r="59" spans="1:8" ht="20.25" customHeight="1">
      <c r="A59" s="154" t="s">
        <v>162</v>
      </c>
      <c r="B59" s="131" t="s">
        <v>163</v>
      </c>
      <c r="C59" s="147"/>
      <c r="D59" s="143"/>
      <c r="E59" s="144"/>
      <c r="F59" s="143"/>
      <c r="G59" s="143"/>
      <c r="H59" s="143"/>
    </row>
    <row r="60" spans="1:8" ht="27" customHeight="1">
      <c r="A60" s="154" t="s">
        <v>164</v>
      </c>
      <c r="B60" s="131" t="s">
        <v>165</v>
      </c>
      <c r="C60" s="147">
        <v>0</v>
      </c>
      <c r="D60" s="143"/>
      <c r="E60" s="144"/>
      <c r="F60" s="143"/>
      <c r="G60" s="143"/>
      <c r="H60" s="143"/>
    </row>
    <row r="61" spans="1:8" ht="15" customHeight="1">
      <c r="A61" s="154" t="s">
        <v>166</v>
      </c>
      <c r="B61" s="131" t="s">
        <v>167</v>
      </c>
      <c r="C61" s="147">
        <v>0</v>
      </c>
      <c r="D61" s="143"/>
      <c r="E61" s="144"/>
      <c r="F61" s="143"/>
      <c r="G61" s="143"/>
      <c r="H61" s="143"/>
    </row>
    <row r="62" spans="1:8" ht="27" customHeight="1">
      <c r="A62" s="154" t="s">
        <v>168</v>
      </c>
      <c r="B62" s="131" t="s">
        <v>169</v>
      </c>
      <c r="C62" s="147">
        <v>0</v>
      </c>
      <c r="D62" s="143"/>
      <c r="E62" s="144"/>
      <c r="F62" s="143"/>
      <c r="G62" s="143"/>
      <c r="H62" s="143"/>
    </row>
    <row r="63" spans="1:8" ht="18" customHeight="1">
      <c r="A63" s="154" t="s">
        <v>170</v>
      </c>
      <c r="B63" s="131" t="s">
        <v>171</v>
      </c>
      <c r="C63" s="147">
        <v>0</v>
      </c>
      <c r="D63" s="143"/>
      <c r="E63" s="144"/>
      <c r="F63" s="143"/>
      <c r="G63" s="143"/>
      <c r="H63" s="143"/>
    </row>
    <row r="64" spans="1:8" ht="15" customHeight="1">
      <c r="A64" s="154" t="s">
        <v>172</v>
      </c>
      <c r="B64" s="131" t="s">
        <v>99</v>
      </c>
      <c r="C64" s="147"/>
      <c r="D64" s="143"/>
      <c r="E64" s="144"/>
      <c r="F64" s="143"/>
      <c r="G64" s="143"/>
      <c r="H64" s="143"/>
    </row>
    <row r="65" spans="1:8" ht="14.25" customHeight="1">
      <c r="A65" s="154" t="s">
        <v>173</v>
      </c>
      <c r="B65" s="131" t="s">
        <v>174</v>
      </c>
      <c r="C65" s="147">
        <v>0</v>
      </c>
      <c r="D65" s="143"/>
      <c r="E65" s="144"/>
      <c r="F65" s="143"/>
      <c r="G65" s="143"/>
      <c r="H65" s="143"/>
    </row>
    <row r="66" spans="1:8" ht="15" customHeight="1">
      <c r="A66" s="154" t="s">
        <v>175</v>
      </c>
      <c r="B66" s="131" t="s">
        <v>176</v>
      </c>
      <c r="C66" s="147">
        <v>0</v>
      </c>
      <c r="D66" s="143"/>
      <c r="E66" s="144"/>
      <c r="F66" s="143"/>
      <c r="G66" s="143"/>
      <c r="H66" s="143"/>
    </row>
    <row r="67" spans="1:8" ht="14.25" customHeight="1">
      <c r="A67" s="154" t="s">
        <v>177</v>
      </c>
      <c r="B67" s="131" t="s">
        <v>178</v>
      </c>
      <c r="C67" s="147">
        <v>0</v>
      </c>
      <c r="D67" s="143"/>
      <c r="E67" s="144"/>
      <c r="F67" s="143"/>
      <c r="G67" s="143"/>
      <c r="H67" s="143"/>
    </row>
    <row r="68" spans="1:8" ht="17.25" customHeight="1">
      <c r="A68" s="154" t="s">
        <v>179</v>
      </c>
      <c r="B68" s="131" t="s">
        <v>180</v>
      </c>
      <c r="C68" s="147">
        <v>0</v>
      </c>
      <c r="D68" s="143"/>
      <c r="E68" s="144"/>
      <c r="F68" s="143"/>
      <c r="G68" s="143"/>
      <c r="H68" s="143"/>
    </row>
    <row r="69" spans="1:8" ht="16.5" customHeight="1" thickBot="1">
      <c r="A69" s="155" t="s">
        <v>181</v>
      </c>
      <c r="B69" s="156" t="s">
        <v>182</v>
      </c>
      <c r="C69" s="157">
        <v>0</v>
      </c>
      <c r="D69" s="143"/>
      <c r="E69" s="144"/>
      <c r="F69" s="143"/>
      <c r="G69" s="143"/>
      <c r="H69" s="143"/>
    </row>
    <row r="70" spans="1:8" ht="14.25">
      <c r="A70" s="143"/>
      <c r="B70" s="143"/>
      <c r="C70" s="143"/>
      <c r="D70" s="143"/>
      <c r="E70" s="143"/>
      <c r="F70" s="143"/>
      <c r="G70" s="143"/>
      <c r="H70" s="143"/>
    </row>
  </sheetData>
  <sheetProtection/>
  <mergeCells count="7">
    <mergeCell ref="A56:C56"/>
    <mergeCell ref="D1:H1"/>
    <mergeCell ref="A2:H3"/>
    <mergeCell ref="A37:C37"/>
    <mergeCell ref="G5:G6"/>
    <mergeCell ref="H5:H6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6.421875" style="110" customWidth="1"/>
    <col min="2" max="2" width="21.7109375" style="110" customWidth="1"/>
    <col min="3" max="16384" width="9.140625" style="110" customWidth="1"/>
  </cols>
  <sheetData>
    <row r="1" spans="1:3" ht="14.25">
      <c r="A1" s="191" t="s">
        <v>190</v>
      </c>
      <c r="B1" s="191"/>
      <c r="C1" s="191"/>
    </row>
    <row r="3" spans="1:3" ht="14.25">
      <c r="A3" s="192" t="s">
        <v>55</v>
      </c>
      <c r="B3" s="192"/>
      <c r="C3" s="192"/>
    </row>
    <row r="4" spans="1:3" ht="14.25">
      <c r="A4" s="193" t="s">
        <v>201</v>
      </c>
      <c r="B4" s="193"/>
      <c r="C4" s="193"/>
    </row>
    <row r="5" spans="1:3" ht="14.25">
      <c r="A5" s="111"/>
      <c r="B5" s="111"/>
      <c r="C5" s="112"/>
    </row>
    <row r="6" spans="1:3" ht="14.25">
      <c r="A6" s="193" t="s">
        <v>191</v>
      </c>
      <c r="B6" s="193"/>
      <c r="C6" s="193"/>
    </row>
    <row r="7" spans="1:3" ht="14.25">
      <c r="A7" s="111"/>
      <c r="B7" s="111"/>
      <c r="C7" s="112"/>
    </row>
    <row r="8" spans="1:3" ht="14.25">
      <c r="A8" s="111" t="s">
        <v>56</v>
      </c>
      <c r="B8" s="109" t="s">
        <v>192</v>
      </c>
      <c r="C8" s="112"/>
    </row>
    <row r="9" spans="1:3" ht="14.25">
      <c r="A9" s="112"/>
      <c r="B9" s="112"/>
      <c r="C9" s="112"/>
    </row>
    <row r="10" spans="1:3" ht="14.25">
      <c r="A10" s="113" t="s">
        <v>202</v>
      </c>
      <c r="B10" s="117">
        <v>2509822</v>
      </c>
      <c r="C10" s="112"/>
    </row>
    <row r="11" spans="1:3" ht="14.25">
      <c r="A11" s="113" t="s">
        <v>57</v>
      </c>
      <c r="B11" s="117">
        <v>5340586</v>
      </c>
      <c r="C11" s="112"/>
    </row>
    <row r="12" spans="1:3" ht="14.25">
      <c r="A12" s="113" t="s">
        <v>58</v>
      </c>
      <c r="B12" s="117">
        <v>5016681</v>
      </c>
      <c r="C12" s="112"/>
    </row>
    <row r="13" spans="1:3" ht="14.25">
      <c r="A13" s="113" t="s">
        <v>59</v>
      </c>
      <c r="B13" s="112">
        <v>0</v>
      </c>
      <c r="C13" s="112"/>
    </row>
    <row r="14" spans="1:3" ht="14.25">
      <c r="A14" s="111" t="s">
        <v>203</v>
      </c>
      <c r="B14" s="114">
        <f>+B10+B11-B12+B13</f>
        <v>2833727</v>
      </c>
      <c r="C14" s="112"/>
    </row>
    <row r="15" spans="1:3" ht="14.25">
      <c r="A15" s="112"/>
      <c r="B15" s="112"/>
      <c r="C15" s="112"/>
    </row>
    <row r="16" spans="1:3" ht="14.25">
      <c r="A16" s="111" t="s">
        <v>60</v>
      </c>
      <c r="B16" s="112"/>
      <c r="C16" s="112"/>
    </row>
    <row r="17" spans="1:3" ht="14.25">
      <c r="A17" s="112"/>
      <c r="B17" s="112"/>
      <c r="C17" s="112"/>
    </row>
    <row r="18" spans="1:3" ht="14.25">
      <c r="A18" s="113" t="s">
        <v>61</v>
      </c>
      <c r="B18" s="112">
        <v>5340586</v>
      </c>
      <c r="C18" s="112"/>
    </row>
    <row r="19" spans="1:3" ht="14.25">
      <c r="A19" s="113" t="s">
        <v>62</v>
      </c>
      <c r="B19" s="112">
        <v>5016681</v>
      </c>
      <c r="C19" s="112"/>
    </row>
    <row r="20" spans="1:3" ht="14.25">
      <c r="A20" s="113" t="s">
        <v>63</v>
      </c>
      <c r="B20" s="112">
        <v>2509822</v>
      </c>
      <c r="C20" s="112"/>
    </row>
    <row r="21" spans="1:3" ht="14.25">
      <c r="A21" s="113" t="s">
        <v>64</v>
      </c>
      <c r="B21" s="112">
        <v>0</v>
      </c>
      <c r="C21" s="112"/>
    </row>
    <row r="22" spans="1:3" ht="14.25">
      <c r="A22" s="111" t="s">
        <v>65</v>
      </c>
      <c r="B22" s="114">
        <f>+B18-B19+B20-B21</f>
        <v>2833727</v>
      </c>
      <c r="C22" s="112"/>
    </row>
    <row r="23" spans="1:3" ht="14.25">
      <c r="A23" s="115"/>
      <c r="B23" s="116"/>
      <c r="C23" s="112"/>
    </row>
    <row r="24" spans="1:3" ht="14.25">
      <c r="A24" s="111"/>
      <c r="B24" s="114"/>
      <c r="C24" s="112"/>
    </row>
    <row r="25" spans="1:3" ht="14.25">
      <c r="A25" s="112"/>
      <c r="B25" s="112"/>
      <c r="C25" s="112"/>
    </row>
    <row r="26" spans="1:3" ht="14.25">
      <c r="A26" s="112"/>
      <c r="B26" s="112"/>
      <c r="C26" s="112"/>
    </row>
    <row r="27" spans="1:3" ht="14.25">
      <c r="A27" s="193"/>
      <c r="B27" s="193"/>
      <c r="C27" s="111"/>
    </row>
    <row r="28" spans="1:3" ht="14.25">
      <c r="A28" s="111"/>
      <c r="B28" s="111"/>
      <c r="C28" s="111"/>
    </row>
    <row r="29" spans="1:3" ht="14.25">
      <c r="A29" s="111"/>
      <c r="B29" s="111"/>
      <c r="C29" s="111"/>
    </row>
    <row r="30" spans="1:3" ht="14.25">
      <c r="A30" s="112"/>
      <c r="B30" s="112"/>
      <c r="C30" s="112"/>
    </row>
    <row r="31" spans="1:3" ht="14.25">
      <c r="A31" s="113"/>
      <c r="B31" s="112"/>
      <c r="C31" s="112"/>
    </row>
    <row r="32" spans="1:3" ht="14.25">
      <c r="A32" s="113"/>
      <c r="B32" s="112"/>
      <c r="C32" s="112"/>
    </row>
    <row r="33" spans="1:3" ht="14.25">
      <c r="A33" s="113"/>
      <c r="B33" s="112"/>
      <c r="C33" s="112"/>
    </row>
    <row r="34" spans="1:3" ht="14.25">
      <c r="A34" s="113"/>
      <c r="B34" s="112"/>
      <c r="C34" s="112"/>
    </row>
    <row r="35" spans="1:3" ht="14.25">
      <c r="A35" s="111"/>
      <c r="B35" s="114"/>
      <c r="C35" s="112"/>
    </row>
    <row r="36" spans="1:3" ht="14.25">
      <c r="A36" s="112"/>
      <c r="B36" s="112"/>
      <c r="C36" s="112"/>
    </row>
    <row r="37" spans="1:3" ht="14.25">
      <c r="A37" s="111"/>
      <c r="B37" s="112"/>
      <c r="C37" s="112"/>
    </row>
    <row r="38" spans="1:3" ht="14.25">
      <c r="A38" s="112"/>
      <c r="B38" s="112"/>
      <c r="C38" s="112"/>
    </row>
    <row r="39" spans="1:3" ht="14.25">
      <c r="A39" s="113"/>
      <c r="B39" s="112"/>
      <c r="C39" s="112"/>
    </row>
    <row r="40" spans="1:3" ht="14.25">
      <c r="A40" s="113"/>
      <c r="B40" s="112"/>
      <c r="C40" s="112"/>
    </row>
    <row r="41" spans="1:3" ht="14.25">
      <c r="A41" s="113"/>
      <c r="B41" s="112"/>
      <c r="C41" s="112"/>
    </row>
    <row r="42" spans="1:3" ht="14.25">
      <c r="A42" s="113"/>
      <c r="B42" s="112"/>
      <c r="C42" s="112"/>
    </row>
    <row r="43" spans="1:3" ht="14.25">
      <c r="A43" s="111"/>
      <c r="B43" s="114"/>
      <c r="C43" s="112"/>
    </row>
    <row r="44" spans="1:3" ht="14.25">
      <c r="A44" s="115"/>
      <c r="B44" s="117"/>
      <c r="C44" s="112"/>
    </row>
    <row r="45" spans="1:3" ht="14.25">
      <c r="A45" s="111"/>
      <c r="B45" s="114"/>
      <c r="C45" s="112"/>
    </row>
    <row r="46" spans="1:3" ht="14.25">
      <c r="A46" s="112"/>
      <c r="B46" s="112"/>
      <c r="C46" s="112"/>
    </row>
    <row r="47" spans="1:3" ht="14.25">
      <c r="A47" s="112"/>
      <c r="B47" s="112"/>
      <c r="C47" s="112"/>
    </row>
    <row r="48" spans="1:3" ht="14.25">
      <c r="A48" s="112"/>
      <c r="B48" s="112"/>
      <c r="C48" s="112"/>
    </row>
  </sheetData>
  <sheetProtection/>
  <mergeCells count="5">
    <mergeCell ref="A1:C1"/>
    <mergeCell ref="A3:C3"/>
    <mergeCell ref="A4:C4"/>
    <mergeCell ref="A6:C6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(angel)</dc:creator>
  <cp:keywords/>
  <dc:description/>
  <cp:lastModifiedBy>Rudolf Tamás Dr.</cp:lastModifiedBy>
  <cp:lastPrinted>2020-02-26T09:38:03Z</cp:lastPrinted>
  <dcterms:created xsi:type="dcterms:W3CDTF">2012-01-13T13:50:13Z</dcterms:created>
  <dcterms:modified xsi:type="dcterms:W3CDTF">2022-05-03T11:48:46Z</dcterms:modified>
  <cp:category/>
  <cp:version/>
  <cp:contentType/>
  <cp:contentStatus/>
</cp:coreProperties>
</file>